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67" activeTab="1"/>
  </bookViews>
  <sheets>
    <sheet name="прилож.№5 Допобраз (объемы)" sheetId="1" r:id="rId1"/>
    <sheet name="Прилож.№5 Допобраз (качество)" sheetId="2" r:id="rId2"/>
    <sheet name="Прилож №6 Отдых(объемы)" sheetId="3" r:id="rId3"/>
    <sheet name="Прилож №6 Отдых (качество)" sheetId="4" r:id="rId4"/>
    <sheet name="росток объемы" sheetId="5" r:id="rId5"/>
    <sheet name="росток качество" sheetId="6" r:id="rId6"/>
    <sheet name="Лист2" sheetId="7" r:id="rId7"/>
  </sheets>
  <definedNames>
    <definedName name="_xlnm.Print_Area" localSheetId="0">'прилож.№5 Допобраз (объемы)'!$A$1:$R$73</definedName>
  </definedNames>
  <calcPr fullCalcOnLoad="1" refMode="R1C1"/>
</workbook>
</file>

<file path=xl/sharedStrings.xml><?xml version="1.0" encoding="utf-8"?>
<sst xmlns="http://schemas.openxmlformats.org/spreadsheetml/2006/main" count="397" uniqueCount="119">
  <si>
    <t>наименование  муниципального учреждения</t>
  </si>
  <si>
    <t>Единица измерения</t>
  </si>
  <si>
    <t>Фактическое значение за отчетный период</t>
  </si>
  <si>
    <t>____________________________________________________________________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</si>
  <si>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</si>
  <si>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</si>
  <si>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</si>
  <si>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</si>
  <si>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</si>
  <si>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</si>
  <si>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</si>
  <si>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</si>
  <si>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</si>
  <si>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</si>
  <si>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</si>
  <si>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</si>
  <si>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отчетный период </t>
  </si>
  <si>
    <t>Таблица № 1</t>
  </si>
  <si>
    <t>Наименование показателя /наименование муниципальной услуги/</t>
  </si>
  <si>
    <t>Руководитель</t>
  </si>
  <si>
    <t>Таблица № 2</t>
  </si>
  <si>
    <t xml:space="preserve"> Итого за 1 полугодие</t>
  </si>
  <si>
    <t xml:space="preserve"> Итого за год</t>
  </si>
  <si>
    <t>Качество муниципальной услуги</t>
  </si>
  <si>
    <t>%</t>
  </si>
  <si>
    <t xml:space="preserve">Расшифровка к отчету об исполнении муниципального задания </t>
  </si>
  <si>
    <t>чел</t>
  </si>
  <si>
    <t>Отклонение</t>
  </si>
  <si>
    <t xml:space="preserve">Отклонение </t>
  </si>
  <si>
    <t xml:space="preserve">Реализация дополнительных   общеобразовательных общеразвивающих  программ </t>
  </si>
  <si>
    <t>Доля детей, осваивающих дополнительные образовательные программы</t>
  </si>
  <si>
    <t>Доля родителей (законных представителей), удовлетворенных условиями и качеством предоставляемой образовательной программы</t>
  </si>
  <si>
    <t>Количество обучающихся на конец учебного года</t>
  </si>
  <si>
    <t>Количество обучающихся на начало учебного года</t>
  </si>
  <si>
    <t>Общее количество родителей (законных представителей) обучающихся</t>
  </si>
  <si>
    <t>Организация отдыха детей и молодежи</t>
  </si>
  <si>
    <t>Организация отдыха в каникулярное время с дневным пребыыанием, реестровый номер10028000000000002005101</t>
  </si>
  <si>
    <t>Организация отдыха в каникулярное время с круглосуточным пребыванеим в лагерях палаточного типа, реестровый номер 10028000000000001006101</t>
  </si>
  <si>
    <t>Организация отдыха в каникулярное время с круглосуточным пребыванием, реестровый номер 10028000000000001006101</t>
  </si>
  <si>
    <t>Реализация программ отдыха детей в каникулярный период</t>
  </si>
  <si>
    <t>Доля потребителей, удовлетворенных качеством оказания муниципальной услуги</t>
  </si>
  <si>
    <t>Количество запланированных мероприятий в соответствии с программой отдыха</t>
  </si>
  <si>
    <t>Количество проведенных мероприяий за отчетный период</t>
  </si>
  <si>
    <t>Количество родителей (законных представителей) обучающихся, удовлетворенных условиями и качеством предоставляемой образовательной услуги</t>
  </si>
  <si>
    <t xml:space="preserve"> Количество родителей (законных представителей) обучающихся, удовлетворенных  качеством предоставляемой образовательной услуги</t>
  </si>
  <si>
    <t xml:space="preserve">отчетный период (1 полугодие, год) </t>
  </si>
  <si>
    <t>Таблица №1</t>
  </si>
  <si>
    <t>Исполнитель, конт. телефон</t>
  </si>
  <si>
    <t>______________________________________________________________________</t>
  </si>
  <si>
    <t>Приложение № 5</t>
  </si>
  <si>
    <t>Приложение № 6</t>
  </si>
  <si>
    <t>за  ___________________________________      2017 года</t>
  </si>
  <si>
    <t>Значение, утвержденное в муниципальном задании на 2017 год</t>
  </si>
  <si>
    <t>чел/день</t>
  </si>
  <si>
    <t>ВСЕГО</t>
  </si>
  <si>
    <t>Дети-инвалиды, адаптированная образовательная программа, реестр. номер 11Г42000500100601009100</t>
  </si>
  <si>
    <t>Дети за исключением детей с ограниченными возможностями здоровья (ОВЗ) и детей -инвалидов, реестр. номер 11Г42002800300601008100</t>
  </si>
  <si>
    <t>Дети с ограниченными возможностями здоровья (ОВЗ), обучающимеся по месту жительства, адаптированная образовательная программа, реестровый номер 11Г42003100100601007100</t>
  </si>
  <si>
    <t>Дети-инвалиды, обучающиеся по состоянию здоровья по месту жительства, адаптированная образовательная программа, реестровый номер 11Г42003200100601006100</t>
  </si>
  <si>
    <t>Социально-педагогическая направленность</t>
  </si>
  <si>
    <t>Итого по направленности</t>
  </si>
  <si>
    <t>Естественно-научная направленность</t>
  </si>
  <si>
    <t>Дети за исключением детей с ограниченными возможностями здоровья (ОВЗ) и детей -инвалидов, реестровый номер 11Г42002800300201002100</t>
  </si>
  <si>
    <t>Дети за исключением детей с ограниченными возможностями здоровья (ОВЗ) и детей-инвалидов, реестровый номер 11Г42002800300501009100</t>
  </si>
  <si>
    <t>Дети с ограниченными возможностями здоровья (ОВЗ), обучающиеся по состоянию здоровья  по месту жительстава, реестровый номер 11Г42003100100501008100</t>
  </si>
  <si>
    <t>Туристско-краеведческая  направленность</t>
  </si>
  <si>
    <t>Дети-инвалиды, адаптированная образовательная программа, реестровый номер 11Г42000500100301002100</t>
  </si>
  <si>
    <t>Дети за исключением детей с ограниченными возможностями здоровья (ОВЗ) и детей-инвалидоыв, реестровый номер 11Г42002800300301001100</t>
  </si>
  <si>
    <t>Физкулоьтурно-спрртивная направленность</t>
  </si>
  <si>
    <t>Дети с ограниченными возможностями здоровья (ОВЗ), адаптирванная образовательная программа реестровый номер 11Г42003000100301001100</t>
  </si>
  <si>
    <t>Дети за исключением детей с ограниченными возможностями здоровья (ОВЗ) и детей-инвалидов, реестровый номер 11Г42002800300101003100</t>
  </si>
  <si>
    <t>Дети-инвалиды, обучающиеся по состоянию здоровья по месту жителтьства, адаптированная образовательная программа, реестровый номер 11Г42003200100101001100</t>
  </si>
  <si>
    <t>Техническая направленногсть</t>
  </si>
  <si>
    <t>Художественная направленность</t>
  </si>
  <si>
    <t>Дети-инвалиды, адаптированная образовательная программа, реестрогвый номер11Г42000500100401001100</t>
  </si>
  <si>
    <t>Дети за исключением детей с ограниченными возможностями здоровья (ОВЗ) и детей -инвалидов, реестровый номер 11Г42002800300401000100</t>
  </si>
  <si>
    <t>Дети с ограниченными возможносчтями здоровья (ОВЗ),адаптированная образовательная программа, реестровый номер 11Г42003000100401000100</t>
  </si>
  <si>
    <t>Дети с ограниченными возможностями здоровья (ОВЗ), обучающиеся по состоянию здоровья по месту жительства, адаптированная образовательная программа, реестровый номер 11Г42003100100401009100</t>
  </si>
  <si>
    <t>Дети-инвалиды, обучающиеся пол состоянию здоровья по месту жительства, адаптированная образовательная программа, реестровый номер 11Г42003200100401008100</t>
  </si>
  <si>
    <t>Объемы муниципальной услуги(человек)</t>
  </si>
  <si>
    <t>Направленность</t>
  </si>
  <si>
    <t>Объемы муниципальной услуги (человеко-час)</t>
  </si>
  <si>
    <t>чел-час</t>
  </si>
  <si>
    <t>Исполнитель</t>
  </si>
  <si>
    <t>Объемы муниципальной услуги (человек)</t>
  </si>
  <si>
    <t>Объемы муниципальной услуги (человеко-день)</t>
  </si>
  <si>
    <t>Психолого-медико-педагогическое обследование детей, реестровый номер 11Г52000000000002008101</t>
  </si>
  <si>
    <t>Психолого-педагогическое консультирование обучающихся, их родителей (законных представителей) и педагогических работников , реестровый номер 11Г53000000000002007101</t>
  </si>
  <si>
    <t>Коррекционно-развивающая, компенсирующая и логопедическая помощь обучающимся, реестровый номер 11Г54000000000002006101</t>
  </si>
  <si>
    <t>Доля детей, получивших заключение по результатам комплексного психолого-медико-педагогического обследования</t>
  </si>
  <si>
    <t>Доля потребителей, удовлетворенных условиями и  качеством оказания муниципальной услуги</t>
  </si>
  <si>
    <t>Количество обследованных детей</t>
  </si>
  <si>
    <t>Количество детей, получивших заключение по результатам комплексного обследования</t>
  </si>
  <si>
    <t>Доля детей, которым оказано психолого-педагогическое консультирование получивших заключение по результатам комплексного психолого-медико-педагогического обследования</t>
  </si>
  <si>
    <t>Количество детей, которым оказано психолого-педагогическое консультирование</t>
  </si>
  <si>
    <t>Количество детей, их родителей (законных представителей) и педработников, которым оказано консультирование</t>
  </si>
  <si>
    <t>Доля детей, которым оказано психолого-педагогическое консультирование</t>
  </si>
  <si>
    <t>Доля обучающихся, которым оказана коррекционно-развивающая, компенсирующая и логопедическая помощь</t>
  </si>
  <si>
    <t>Доля детей, которым оказана коррекционно-развивающая, компенсирующая и логопедическая помощь</t>
  </si>
  <si>
    <t>Доля родителей (законных представителей), удовлетворенных условиями и качеством предоставляемой образовательной услуги</t>
  </si>
  <si>
    <t xml:space="preserve"> Количество родителей (законных представителей) обучающихся, удовлетворенных  условиями и качеством предоставляемой образовательной услуги</t>
  </si>
  <si>
    <t>Приложение № 7</t>
  </si>
  <si>
    <t>Дети-инвалиды, адаптированная образовательная программа, реестровый номер 11Г42000500100601009100</t>
  </si>
  <si>
    <t>Муниципальное бюджетное учреждение дополнительного образования города Ульяновска "Центр детского творчества № 5"</t>
  </si>
  <si>
    <t>Руководитель                             Л.М.Шишкова</t>
  </si>
  <si>
    <t xml:space="preserve">Главный бухгалтер                 С.А. Куколева </t>
  </si>
  <si>
    <t>Руководитель                         Л.М.Шишкова</t>
  </si>
  <si>
    <r>
      <t>_</t>
    </r>
    <r>
      <rPr>
        <u val="single"/>
        <sz val="11"/>
        <color indexed="8"/>
        <rFont val="Calibri"/>
        <family val="2"/>
      </rPr>
      <t>Муниципальное бюджетное учреждение дополнительного образования города Ульяновска "Центр детского творчества № 5"</t>
    </r>
    <r>
      <rPr>
        <sz val="11"/>
        <color theme="1"/>
        <rFont val="Calibri"/>
        <family val="2"/>
      </rPr>
      <t>_</t>
    </r>
  </si>
  <si>
    <t>Значение, утвержденное в муниципальном задании на 2018 год</t>
  </si>
  <si>
    <t xml:space="preserve">    </t>
  </si>
  <si>
    <t>Исполнитель    Н.В.Михеева    т.20 28 69</t>
  </si>
  <si>
    <t>сот. Т   8 9176106882</t>
  </si>
  <si>
    <t>Исполнитель   Н.В.Михеева  20 28 69</t>
  </si>
  <si>
    <t>за 2018 года.</t>
  </si>
  <si>
    <t>за II полугодие2018 года</t>
  </si>
  <si>
    <t>за  _II полугодие_      2018 года</t>
  </si>
  <si>
    <t>Руководитель                               Л.М.Шишкова</t>
  </si>
  <si>
    <t>за  II полугодие_      2018 года</t>
  </si>
  <si>
    <t>Исполнитель:   Н.В.Михеева  т. 20 28 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</si>
</sst>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wrapText="1"/>
    </xf>
    <xf numFmtId="172" fontId="44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1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wrapText="1"/>
    </xf>
    <xf numFmtId="0" fontId="34" fillId="7" borderId="10" xfId="0" applyFont="1" applyFill="1" applyBorder="1" applyAlignment="1">
      <alignment/>
    </xf>
    <xf numFmtId="0" fontId="47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43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/>
    </xf>
    <xf numFmtId="172" fontId="44" fillId="7" borderId="10" xfId="0" applyNumberFormat="1" applyFont="1" applyFill="1" applyBorder="1" applyAlignment="1">
      <alignment horizontal="center" vertical="center"/>
    </xf>
    <xf numFmtId="172" fontId="43" fillId="7" borderId="10" xfId="0" applyNumberFormat="1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1" fontId="43" fillId="7" borderId="10" xfId="0" applyNumberFormat="1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48" fillId="7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6"/>
  <sheetViews>
    <sheetView zoomScale="80" zoomScaleNormal="80" workbookViewId="0" topLeftCell="A58">
      <selection activeCell="B63" sqref="B63:B66"/>
    </sheetView>
  </sheetViews>
  <sheetFormatPr defaultColWidth="9.140625" defaultRowHeight="15"/>
  <cols>
    <col min="1" max="1" width="8.140625" style="0" customWidth="1"/>
    <col min="2" max="2" width="45.7109375" style="0" customWidth="1"/>
    <col min="3" max="3" width="6.421875" style="0" customWidth="1"/>
    <col min="4" max="4" width="10.57421875" style="0" customWidth="1"/>
    <col min="5" max="6" width="7.7109375" style="0" customWidth="1"/>
    <col min="7" max="7" width="7.851562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9.421875" style="0" customWidth="1"/>
    <col min="12" max="12" width="8.00390625" style="0" customWidth="1"/>
    <col min="13" max="13" width="7.57421875" style="0" customWidth="1"/>
    <col min="14" max="14" width="8.28125" style="0" customWidth="1"/>
    <col min="15" max="15" width="7.7109375" style="0" customWidth="1"/>
    <col min="16" max="16" width="7.8515625" style="0" customWidth="1"/>
    <col min="17" max="17" width="9.57421875" style="0" customWidth="1"/>
    <col min="18" max="18" width="10.140625" style="0" customWidth="1"/>
  </cols>
  <sheetData>
    <row r="1" spans="5:18" ht="15">
      <c r="E1" s="25"/>
      <c r="H1" s="107"/>
      <c r="I1" s="107"/>
      <c r="O1" s="108" t="s">
        <v>49</v>
      </c>
      <c r="P1" s="108"/>
      <c r="Q1" s="108"/>
      <c r="R1" s="108"/>
    </row>
    <row r="2" spans="2:18" ht="15">
      <c r="B2" s="109" t="s">
        <v>103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30"/>
    </row>
    <row r="3" spans="2:18" ht="15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30"/>
    </row>
    <row r="4" spans="2:18" ht="15.75" customHeight="1">
      <c r="B4" s="111" t="s">
        <v>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28"/>
    </row>
    <row r="5" spans="2:18" ht="15" customHeight="1">
      <c r="B5" s="105" t="s">
        <v>113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25"/>
    </row>
    <row r="6" spans="2:18" ht="9.75" customHeight="1">
      <c r="B6" s="110" t="s">
        <v>45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6"/>
    </row>
    <row r="7" spans="2:18" ht="15">
      <c r="B7" s="99"/>
      <c r="C7" s="99"/>
      <c r="D7" s="99"/>
      <c r="E7" s="99"/>
      <c r="F7" s="17"/>
      <c r="G7" s="16"/>
      <c r="H7" s="16"/>
      <c r="I7" s="16"/>
      <c r="J7" s="16"/>
      <c r="K7" s="16"/>
      <c r="L7" s="16"/>
      <c r="M7" s="16"/>
      <c r="N7" s="16"/>
      <c r="P7" s="100"/>
      <c r="Q7" s="100"/>
      <c r="R7" s="32" t="s">
        <v>46</v>
      </c>
    </row>
    <row r="8" spans="1:18" ht="20.25" customHeight="1">
      <c r="A8" s="94" t="s">
        <v>80</v>
      </c>
      <c r="B8" s="101" t="s">
        <v>18</v>
      </c>
      <c r="C8" s="101" t="s">
        <v>1</v>
      </c>
      <c r="D8" s="102" t="s">
        <v>108</v>
      </c>
      <c r="E8" s="103" t="s">
        <v>29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0.25" customHeight="1">
      <c r="A9" s="94"/>
      <c r="B9" s="101"/>
      <c r="C9" s="101"/>
      <c r="D9" s="102"/>
      <c r="E9" s="104" t="s">
        <v>2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48" customHeight="1">
      <c r="A10" s="94"/>
      <c r="B10" s="101"/>
      <c r="C10" s="101"/>
      <c r="D10" s="102"/>
      <c r="E10" s="1" t="s">
        <v>4</v>
      </c>
      <c r="F10" s="49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50" t="s">
        <v>21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50" t="s">
        <v>22</v>
      </c>
    </row>
    <row r="11" spans="1:18" ht="12.75" customHeight="1">
      <c r="A11" s="94"/>
      <c r="B11" s="3">
        <v>1</v>
      </c>
      <c r="C11" s="3">
        <v>2</v>
      </c>
      <c r="D11" s="62">
        <v>3</v>
      </c>
      <c r="E11" s="4">
        <v>4</v>
      </c>
      <c r="F11" s="62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</row>
    <row r="12" spans="1:18" ht="20.25" customHeight="1">
      <c r="A12" s="94"/>
      <c r="B12" s="98" t="s">
        <v>79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ht="51" customHeight="1">
      <c r="A13" s="95" t="s">
        <v>59</v>
      </c>
      <c r="B13" s="39" t="s">
        <v>55</v>
      </c>
      <c r="C13" s="40" t="s">
        <v>26</v>
      </c>
      <c r="D13" s="60"/>
      <c r="E13" s="40"/>
      <c r="F13" s="40"/>
      <c r="G13" s="40"/>
      <c r="H13" s="40"/>
      <c r="I13" s="40"/>
      <c r="J13" s="40"/>
      <c r="K13" s="60"/>
      <c r="L13" s="40"/>
      <c r="M13" s="40"/>
      <c r="N13" s="40"/>
      <c r="O13" s="40"/>
      <c r="P13" s="40"/>
      <c r="Q13" s="40"/>
      <c r="R13" s="60">
        <f>ROUND((E13+F13+G13+H13+I13+J13+L13+M13+N13+O13+P13+Q13)/12,0)</f>
        <v>0</v>
      </c>
    </row>
    <row r="14" spans="1:18" ht="56.25" customHeight="1">
      <c r="A14" s="95"/>
      <c r="B14" s="39" t="s">
        <v>56</v>
      </c>
      <c r="C14" s="40" t="s">
        <v>26</v>
      </c>
      <c r="D14" s="40">
        <v>541</v>
      </c>
      <c r="E14" s="40">
        <v>541</v>
      </c>
      <c r="F14" s="40">
        <v>541</v>
      </c>
      <c r="G14" s="40">
        <v>541</v>
      </c>
      <c r="H14" s="40">
        <v>541</v>
      </c>
      <c r="I14" s="40">
        <v>541</v>
      </c>
      <c r="J14" s="40">
        <v>541</v>
      </c>
      <c r="K14" s="40">
        <v>541</v>
      </c>
      <c r="L14" s="40">
        <v>541</v>
      </c>
      <c r="M14" s="40">
        <v>541</v>
      </c>
      <c r="N14" s="40">
        <v>636</v>
      </c>
      <c r="O14" s="40">
        <v>636</v>
      </c>
      <c r="P14" s="40">
        <v>636</v>
      </c>
      <c r="Q14" s="40">
        <v>636</v>
      </c>
      <c r="R14" s="60">
        <f>ROUND((E14+F14+G14+H14+I14+J14+L14+M14+N14+O14+P14+Q14)/12,0)</f>
        <v>573</v>
      </c>
    </row>
    <row r="15" spans="1:18" ht="56.25" customHeight="1">
      <c r="A15" s="95"/>
      <c r="B15" s="39" t="s">
        <v>57</v>
      </c>
      <c r="C15" s="40" t="s">
        <v>26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1</v>
      </c>
      <c r="L15" s="40">
        <v>1</v>
      </c>
      <c r="M15" s="40">
        <v>1</v>
      </c>
      <c r="N15" s="40">
        <v>2</v>
      </c>
      <c r="O15" s="40">
        <v>2</v>
      </c>
      <c r="P15" s="40">
        <v>2</v>
      </c>
      <c r="Q15" s="40">
        <v>2</v>
      </c>
      <c r="R15" s="60">
        <f>ROUND((E15+F15+G15+H15+I15+J15+L15+M15+N15+O15+P15+Q15)/12,0)</f>
        <v>1</v>
      </c>
    </row>
    <row r="16" spans="1:18" ht="55.5" customHeight="1">
      <c r="A16" s="95"/>
      <c r="B16" s="39" t="s">
        <v>58</v>
      </c>
      <c r="C16" s="40" t="s">
        <v>26</v>
      </c>
      <c r="D16" s="60"/>
      <c r="E16" s="40"/>
      <c r="F16" s="40"/>
      <c r="G16" s="40"/>
      <c r="H16" s="40"/>
      <c r="I16" s="40"/>
      <c r="J16" s="40"/>
      <c r="K16" s="60"/>
      <c r="L16" s="40"/>
      <c r="M16" s="40"/>
      <c r="N16" s="40"/>
      <c r="O16" s="40"/>
      <c r="P16" s="40"/>
      <c r="Q16" s="40"/>
      <c r="R16" s="60">
        <f>ROUND((E16+F16+G16+H16+I16+J16+L16+M16+N16+O16+P16+Q16)/12,0)</f>
        <v>0</v>
      </c>
    </row>
    <row r="17" spans="1:18" ht="20.25" customHeight="1">
      <c r="A17" s="95"/>
      <c r="B17" s="45" t="s">
        <v>60</v>
      </c>
      <c r="C17" s="41" t="s">
        <v>26</v>
      </c>
      <c r="D17" s="42">
        <f aca="true" t="shared" si="0" ref="D17:K17">SUM(D13:D16)</f>
        <v>542</v>
      </c>
      <c r="E17" s="42">
        <f t="shared" si="0"/>
        <v>542</v>
      </c>
      <c r="F17" s="42">
        <f t="shared" si="0"/>
        <v>542</v>
      </c>
      <c r="G17" s="42">
        <f t="shared" si="0"/>
        <v>542</v>
      </c>
      <c r="H17" s="42">
        <f t="shared" si="0"/>
        <v>542</v>
      </c>
      <c r="I17" s="42">
        <f t="shared" si="0"/>
        <v>542</v>
      </c>
      <c r="J17" s="42">
        <f t="shared" si="0"/>
        <v>542</v>
      </c>
      <c r="K17" s="42">
        <f t="shared" si="0"/>
        <v>542</v>
      </c>
      <c r="L17" s="42">
        <f aca="true" t="shared" si="1" ref="L17:R17">SUM(L13:L16)</f>
        <v>542</v>
      </c>
      <c r="M17" s="42">
        <f t="shared" si="1"/>
        <v>542</v>
      </c>
      <c r="N17" s="42">
        <f t="shared" si="1"/>
        <v>638</v>
      </c>
      <c r="O17" s="42">
        <f t="shared" si="1"/>
        <v>638</v>
      </c>
      <c r="P17" s="42">
        <f t="shared" si="1"/>
        <v>638</v>
      </c>
      <c r="Q17" s="42">
        <f t="shared" si="1"/>
        <v>638</v>
      </c>
      <c r="R17" s="42">
        <f t="shared" si="1"/>
        <v>574</v>
      </c>
    </row>
    <row r="18" spans="1:18" ht="62.25" customHeight="1">
      <c r="A18" s="59" t="s">
        <v>61</v>
      </c>
      <c r="B18" s="45" t="s">
        <v>62</v>
      </c>
      <c r="C18" s="42" t="s">
        <v>26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>
        <f>ROUND((E18+F18+G18+H18+I18+J18+L18+M18+N18+O18+P18+Q18)/12,0)</f>
        <v>0</v>
      </c>
    </row>
    <row r="19" spans="1:18" ht="60" customHeight="1">
      <c r="A19" s="95" t="s">
        <v>65</v>
      </c>
      <c r="B19" s="39" t="s">
        <v>63</v>
      </c>
      <c r="C19" s="40" t="s">
        <v>26</v>
      </c>
      <c r="D19" s="40">
        <v>188</v>
      </c>
      <c r="E19" s="40">
        <v>188</v>
      </c>
      <c r="F19" s="40">
        <v>188</v>
      </c>
      <c r="G19" s="40">
        <v>188</v>
      </c>
      <c r="H19" s="40">
        <v>188</v>
      </c>
      <c r="I19" s="40">
        <v>188</v>
      </c>
      <c r="J19" s="40">
        <v>188</v>
      </c>
      <c r="K19" s="40">
        <v>188</v>
      </c>
      <c r="L19" s="40">
        <v>188</v>
      </c>
      <c r="M19" s="40">
        <v>188</v>
      </c>
      <c r="N19" s="40">
        <v>138</v>
      </c>
      <c r="O19" s="40">
        <v>138</v>
      </c>
      <c r="P19" s="40">
        <v>138</v>
      </c>
      <c r="Q19" s="40">
        <v>138</v>
      </c>
      <c r="R19" s="60">
        <f>ROUND((E19+F19+G19+H19+I19+J19+L19+M19+N19+O19+P19+Q19)/12,0)</f>
        <v>171</v>
      </c>
    </row>
    <row r="20" spans="1:18" ht="60">
      <c r="A20" s="95"/>
      <c r="B20" s="39" t="s">
        <v>64</v>
      </c>
      <c r="C20" s="40" t="s">
        <v>26</v>
      </c>
      <c r="D20" s="40">
        <v>5</v>
      </c>
      <c r="E20" s="40">
        <v>5</v>
      </c>
      <c r="F20" s="40">
        <v>5</v>
      </c>
      <c r="G20" s="40">
        <v>5</v>
      </c>
      <c r="H20" s="40">
        <v>5</v>
      </c>
      <c r="I20" s="40">
        <v>5</v>
      </c>
      <c r="J20" s="40">
        <v>5</v>
      </c>
      <c r="K20" s="40">
        <v>5</v>
      </c>
      <c r="L20" s="40">
        <v>5</v>
      </c>
      <c r="M20" s="40">
        <v>5</v>
      </c>
      <c r="N20" s="40">
        <v>4</v>
      </c>
      <c r="O20" s="40">
        <v>4</v>
      </c>
      <c r="P20" s="40">
        <v>4</v>
      </c>
      <c r="Q20" s="40">
        <v>4</v>
      </c>
      <c r="R20" s="60">
        <f>ROUND((E20+F20+G20+H20+I20+J20+L20+M20+N20+O20+P20+Q20)/12,0)</f>
        <v>5</v>
      </c>
    </row>
    <row r="21" spans="1:18" ht="15">
      <c r="A21" s="95"/>
      <c r="B21" s="43" t="s">
        <v>60</v>
      </c>
      <c r="C21" s="42" t="s">
        <v>26</v>
      </c>
      <c r="D21" s="44">
        <f>D19+D20</f>
        <v>193</v>
      </c>
      <c r="E21" s="44">
        <f>E19+E20</f>
        <v>193</v>
      </c>
      <c r="F21" s="44">
        <f>F19+F20</f>
        <v>193</v>
      </c>
      <c r="G21" s="44">
        <f>G19+G20</f>
        <v>193</v>
      </c>
      <c r="H21" s="44">
        <f>H19+H20</f>
        <v>193</v>
      </c>
      <c r="I21" s="44">
        <f aca="true" t="shared" si="2" ref="I21:R21">I19+I20</f>
        <v>193</v>
      </c>
      <c r="J21" s="44">
        <f t="shared" si="2"/>
        <v>193</v>
      </c>
      <c r="K21" s="44">
        <f t="shared" si="2"/>
        <v>193</v>
      </c>
      <c r="L21" s="44">
        <f t="shared" si="2"/>
        <v>193</v>
      </c>
      <c r="M21" s="44">
        <f t="shared" si="2"/>
        <v>193</v>
      </c>
      <c r="N21" s="44">
        <f t="shared" si="2"/>
        <v>142</v>
      </c>
      <c r="O21" s="44">
        <f t="shared" si="2"/>
        <v>142</v>
      </c>
      <c r="P21" s="44">
        <f t="shared" si="2"/>
        <v>142</v>
      </c>
      <c r="Q21" s="44">
        <f t="shared" si="2"/>
        <v>142</v>
      </c>
      <c r="R21" s="44">
        <f t="shared" si="2"/>
        <v>176</v>
      </c>
    </row>
    <row r="22" spans="1:18" ht="53.25" customHeight="1">
      <c r="A22" s="97" t="s">
        <v>68</v>
      </c>
      <c r="B22" s="39" t="s">
        <v>66</v>
      </c>
      <c r="C22" s="40" t="s">
        <v>26</v>
      </c>
      <c r="D22" s="33"/>
      <c r="E22" s="40"/>
      <c r="F22" s="40"/>
      <c r="G22" s="40"/>
      <c r="H22" s="40"/>
      <c r="I22" s="40"/>
      <c r="J22" s="40"/>
      <c r="K22" s="60"/>
      <c r="L22" s="40"/>
      <c r="M22" s="40"/>
      <c r="N22" s="40"/>
      <c r="O22" s="40"/>
      <c r="P22" s="40"/>
      <c r="Q22" s="40"/>
      <c r="R22" s="60">
        <f>ROUND((E22+F22+G22+H22+I22+J22+L22+M22+N22+O22+P22+Q22)/12,0)</f>
        <v>0</v>
      </c>
    </row>
    <row r="23" spans="1:18" ht="61.5" customHeight="1">
      <c r="A23" s="97"/>
      <c r="B23" s="39" t="s">
        <v>67</v>
      </c>
      <c r="C23" s="40" t="s">
        <v>26</v>
      </c>
      <c r="D23" s="40">
        <v>599</v>
      </c>
      <c r="E23" s="40">
        <v>599</v>
      </c>
      <c r="F23" s="40">
        <v>599</v>
      </c>
      <c r="G23" s="40">
        <v>599</v>
      </c>
      <c r="H23" s="40">
        <v>599</v>
      </c>
      <c r="I23" s="40">
        <v>599</v>
      </c>
      <c r="J23" s="40">
        <v>599</v>
      </c>
      <c r="K23" s="40">
        <v>599</v>
      </c>
      <c r="L23" s="40">
        <v>599</v>
      </c>
      <c r="M23" s="40">
        <v>599</v>
      </c>
      <c r="N23" s="40">
        <v>585</v>
      </c>
      <c r="O23" s="40">
        <v>585</v>
      </c>
      <c r="P23" s="40">
        <v>585</v>
      </c>
      <c r="Q23" s="40">
        <v>585</v>
      </c>
      <c r="R23" s="60">
        <f>ROUND((E23+F23+G23+H23+I23+J23+L23+M23+N23+O23+P23+Q23)/12,0)</f>
        <v>594</v>
      </c>
    </row>
    <row r="24" spans="1:18" ht="66" customHeight="1">
      <c r="A24" s="97"/>
      <c r="B24" s="39" t="s">
        <v>69</v>
      </c>
      <c r="C24" s="40" t="s">
        <v>26</v>
      </c>
      <c r="D24" s="33"/>
      <c r="E24" s="40"/>
      <c r="F24" s="40"/>
      <c r="G24" s="40"/>
      <c r="H24" s="40"/>
      <c r="I24" s="40"/>
      <c r="J24" s="40"/>
      <c r="K24" s="60"/>
      <c r="L24" s="40"/>
      <c r="M24" s="40"/>
      <c r="N24" s="40"/>
      <c r="O24" s="40"/>
      <c r="P24" s="40"/>
      <c r="Q24" s="40"/>
      <c r="R24" s="60">
        <f>ROUND((E24+F24+G24+H24+I24+J24+L24+M24+N24+O24+P24+Q24)/12,0)</f>
        <v>0</v>
      </c>
    </row>
    <row r="25" spans="1:18" ht="15">
      <c r="A25" s="97"/>
      <c r="B25" s="45" t="s">
        <v>60</v>
      </c>
      <c r="C25" s="41" t="s">
        <v>26</v>
      </c>
      <c r="D25" s="44">
        <v>599</v>
      </c>
      <c r="E25" s="44">
        <f aca="true" t="shared" si="3" ref="E25:K25">E22+E23+E24</f>
        <v>599</v>
      </c>
      <c r="F25" s="44">
        <f t="shared" si="3"/>
        <v>599</v>
      </c>
      <c r="G25" s="44">
        <f t="shared" si="3"/>
        <v>599</v>
      </c>
      <c r="H25" s="44">
        <f t="shared" si="3"/>
        <v>599</v>
      </c>
      <c r="I25" s="44">
        <f t="shared" si="3"/>
        <v>599</v>
      </c>
      <c r="J25" s="44">
        <f t="shared" si="3"/>
        <v>599</v>
      </c>
      <c r="K25" s="44">
        <f t="shared" si="3"/>
        <v>599</v>
      </c>
      <c r="L25" s="44">
        <f aca="true" t="shared" si="4" ref="L25:R25">L22+L23+L24</f>
        <v>599</v>
      </c>
      <c r="M25" s="44">
        <f t="shared" si="4"/>
        <v>599</v>
      </c>
      <c r="N25" s="44">
        <f t="shared" si="4"/>
        <v>585</v>
      </c>
      <c r="O25" s="44">
        <f t="shared" si="4"/>
        <v>585</v>
      </c>
      <c r="P25" s="44">
        <f t="shared" si="4"/>
        <v>585</v>
      </c>
      <c r="Q25" s="44">
        <f t="shared" si="4"/>
        <v>585</v>
      </c>
      <c r="R25" s="44">
        <f t="shared" si="4"/>
        <v>594</v>
      </c>
    </row>
    <row r="26" spans="1:18" ht="61.5" customHeight="1">
      <c r="A26" s="94" t="s">
        <v>72</v>
      </c>
      <c r="B26" s="39" t="s">
        <v>70</v>
      </c>
      <c r="C26" s="40" t="s">
        <v>26</v>
      </c>
      <c r="D26" s="40">
        <v>130</v>
      </c>
      <c r="E26" s="40">
        <v>130</v>
      </c>
      <c r="F26" s="40">
        <v>130</v>
      </c>
      <c r="G26" s="40">
        <v>130</v>
      </c>
      <c r="H26" s="40">
        <v>130</v>
      </c>
      <c r="I26" s="40">
        <v>130</v>
      </c>
      <c r="J26" s="40">
        <v>130</v>
      </c>
      <c r="K26" s="40">
        <v>130</v>
      </c>
      <c r="L26" s="40">
        <v>130</v>
      </c>
      <c r="M26" s="40">
        <v>130</v>
      </c>
      <c r="N26" s="40">
        <v>104</v>
      </c>
      <c r="O26" s="40">
        <v>104</v>
      </c>
      <c r="P26" s="40">
        <v>104</v>
      </c>
      <c r="Q26" s="40">
        <v>104</v>
      </c>
      <c r="R26" s="60">
        <f>ROUND((E26+F26+G26+H26+I26+J26+L26+M26+N26+O26+P26+Q26)/12,0)</f>
        <v>121</v>
      </c>
    </row>
    <row r="27" spans="1:18" ht="60">
      <c r="A27" s="94"/>
      <c r="B27" s="39" t="s">
        <v>71</v>
      </c>
      <c r="C27" s="40" t="s">
        <v>26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60">
        <f>ROUND((E27+F27+G27+H27+I27+J27+L27+M27+N27+O27+P27+Q27)/12,0)</f>
        <v>0</v>
      </c>
    </row>
    <row r="28" spans="1:18" ht="15">
      <c r="A28" s="94"/>
      <c r="B28" s="45" t="s">
        <v>60</v>
      </c>
      <c r="C28" s="41" t="s">
        <v>26</v>
      </c>
      <c r="D28" s="44">
        <f aca="true" t="shared" si="5" ref="D28:K28">D26+D27</f>
        <v>130</v>
      </c>
      <c r="E28" s="44">
        <f t="shared" si="5"/>
        <v>130</v>
      </c>
      <c r="F28" s="44">
        <f t="shared" si="5"/>
        <v>130</v>
      </c>
      <c r="G28" s="44">
        <f t="shared" si="5"/>
        <v>130</v>
      </c>
      <c r="H28" s="44">
        <f t="shared" si="5"/>
        <v>130</v>
      </c>
      <c r="I28" s="44">
        <f t="shared" si="5"/>
        <v>130</v>
      </c>
      <c r="J28" s="44">
        <f t="shared" si="5"/>
        <v>130</v>
      </c>
      <c r="K28" s="44">
        <f t="shared" si="5"/>
        <v>130</v>
      </c>
      <c r="L28" s="44">
        <v>130</v>
      </c>
      <c r="M28" s="44">
        <f aca="true" t="shared" si="6" ref="M28:R28">M26+M27</f>
        <v>130</v>
      </c>
      <c r="N28" s="44">
        <f t="shared" si="6"/>
        <v>104</v>
      </c>
      <c r="O28" s="44">
        <f t="shared" si="6"/>
        <v>104</v>
      </c>
      <c r="P28" s="44">
        <f t="shared" si="6"/>
        <v>104</v>
      </c>
      <c r="Q28" s="44">
        <f t="shared" si="6"/>
        <v>104</v>
      </c>
      <c r="R28" s="44">
        <f t="shared" si="6"/>
        <v>121</v>
      </c>
    </row>
    <row r="29" spans="1:18" ht="51.75" customHeight="1">
      <c r="A29" s="95" t="s">
        <v>73</v>
      </c>
      <c r="B29" s="39" t="s">
        <v>74</v>
      </c>
      <c r="C29" s="40" t="s">
        <v>26</v>
      </c>
      <c r="D29" s="33"/>
      <c r="E29" s="40"/>
      <c r="F29" s="40"/>
      <c r="G29" s="40"/>
      <c r="H29" s="40"/>
      <c r="I29" s="40"/>
      <c r="J29" s="40"/>
      <c r="K29" s="60">
        <f>ROUND((E29+F29+G29+H29+I29+J29)/6,0)</f>
        <v>0</v>
      </c>
      <c r="L29" s="40"/>
      <c r="M29" s="40"/>
      <c r="N29" s="40"/>
      <c r="O29" s="40"/>
      <c r="P29" s="40"/>
      <c r="Q29" s="40"/>
      <c r="R29" s="60">
        <f>ROUND((E29+F29+G29+H29+I29+J29+L29+M29+N29+O29+P29+Q29)/12,0)</f>
        <v>0</v>
      </c>
    </row>
    <row r="30" spans="1:18" ht="60">
      <c r="A30" s="95"/>
      <c r="B30" s="39" t="s">
        <v>75</v>
      </c>
      <c r="C30" s="40" t="s">
        <v>26</v>
      </c>
      <c r="D30" s="40">
        <v>2407</v>
      </c>
      <c r="E30" s="40">
        <v>2407</v>
      </c>
      <c r="F30" s="40">
        <v>2407</v>
      </c>
      <c r="G30" s="40">
        <v>2407</v>
      </c>
      <c r="H30" s="40">
        <v>2407</v>
      </c>
      <c r="I30" s="40">
        <v>2407</v>
      </c>
      <c r="J30" s="40">
        <v>2407</v>
      </c>
      <c r="K30" s="40">
        <v>2407</v>
      </c>
      <c r="L30" s="40">
        <v>2407</v>
      </c>
      <c r="M30" s="40">
        <v>2407</v>
      </c>
      <c r="N30" s="40">
        <v>2360</v>
      </c>
      <c r="O30" s="40">
        <v>2360</v>
      </c>
      <c r="P30" s="40">
        <v>2360</v>
      </c>
      <c r="Q30" s="40">
        <v>2360</v>
      </c>
      <c r="R30" s="60">
        <f>ROUND((E30+F30+G30+H30+I30+J30+L30+M30+N30+O30+P30+Q30)/12,0)</f>
        <v>2391</v>
      </c>
    </row>
    <row r="31" spans="1:18" ht="54.75" customHeight="1">
      <c r="A31" s="95"/>
      <c r="B31" s="39" t="s">
        <v>76</v>
      </c>
      <c r="C31" s="40" t="s">
        <v>26</v>
      </c>
      <c r="D31" s="33"/>
      <c r="E31" s="40"/>
      <c r="F31" s="40"/>
      <c r="G31" s="40"/>
      <c r="H31" s="40"/>
      <c r="I31" s="40"/>
      <c r="J31" s="40"/>
      <c r="K31" s="40"/>
      <c r="L31" s="40"/>
      <c r="M31" s="40"/>
      <c r="N31" s="40">
        <v>15</v>
      </c>
      <c r="O31" s="40">
        <v>15</v>
      </c>
      <c r="P31" s="40">
        <v>15</v>
      </c>
      <c r="Q31" s="40">
        <v>15</v>
      </c>
      <c r="R31" s="60">
        <f>ROUND((E31+F31+G31+H31+I31+J31+L31+M31+N31+O31+P31+Q31)/12,0)</f>
        <v>5</v>
      </c>
    </row>
    <row r="32" spans="1:18" ht="75">
      <c r="A32" s="95"/>
      <c r="B32" s="39" t="s">
        <v>77</v>
      </c>
      <c r="C32" s="40" t="s">
        <v>26</v>
      </c>
      <c r="D32" s="90">
        <v>22</v>
      </c>
      <c r="E32" s="40">
        <v>22</v>
      </c>
      <c r="F32" s="40">
        <v>22</v>
      </c>
      <c r="G32" s="40">
        <v>22</v>
      </c>
      <c r="H32" s="40">
        <v>22</v>
      </c>
      <c r="I32" s="40">
        <v>22</v>
      </c>
      <c r="J32" s="40">
        <v>22</v>
      </c>
      <c r="K32" s="40">
        <v>22</v>
      </c>
      <c r="L32" s="40">
        <v>22</v>
      </c>
      <c r="M32" s="40">
        <v>22</v>
      </c>
      <c r="N32" s="40">
        <v>18</v>
      </c>
      <c r="O32" s="40">
        <v>18</v>
      </c>
      <c r="P32" s="40">
        <v>18</v>
      </c>
      <c r="Q32" s="40">
        <v>18</v>
      </c>
      <c r="R32" s="60">
        <f>ROUND((E32+F32+G32+H32+I32+J32+L32+M32+N32+O32+P32+Q32)/12,0)</f>
        <v>21</v>
      </c>
    </row>
    <row r="33" spans="1:18" ht="60">
      <c r="A33" s="95"/>
      <c r="B33" s="39" t="s">
        <v>78</v>
      </c>
      <c r="C33" s="40" t="s">
        <v>26</v>
      </c>
      <c r="D33" s="3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60">
        <f>ROUND((E33+F33+G33+H33+I33+J33+L33+M33+N33+O33+P33+Q33)/12,0)</f>
        <v>0</v>
      </c>
    </row>
    <row r="34" spans="1:18" ht="15">
      <c r="A34" s="95"/>
      <c r="B34" s="45" t="s">
        <v>60</v>
      </c>
      <c r="C34" s="41" t="s">
        <v>26</v>
      </c>
      <c r="D34" s="44">
        <v>2429</v>
      </c>
      <c r="E34" s="44">
        <v>2429</v>
      </c>
      <c r="F34" s="44">
        <v>2429</v>
      </c>
      <c r="G34" s="44">
        <v>2429</v>
      </c>
      <c r="H34" s="44">
        <v>2429</v>
      </c>
      <c r="I34" s="44">
        <v>2429</v>
      </c>
      <c r="J34" s="44">
        <v>2429</v>
      </c>
      <c r="K34" s="44">
        <v>2429</v>
      </c>
      <c r="L34" s="44">
        <f aca="true" t="shared" si="7" ref="L34:R34">L29+L30+L31+L32+L33</f>
        <v>2429</v>
      </c>
      <c r="M34" s="44">
        <f t="shared" si="7"/>
        <v>2429</v>
      </c>
      <c r="N34" s="44">
        <f t="shared" si="7"/>
        <v>2393</v>
      </c>
      <c r="O34" s="44">
        <f t="shared" si="7"/>
        <v>2393</v>
      </c>
      <c r="P34" s="44">
        <f t="shared" si="7"/>
        <v>2393</v>
      </c>
      <c r="Q34" s="44">
        <f t="shared" si="7"/>
        <v>2393</v>
      </c>
      <c r="R34" s="44">
        <f t="shared" si="7"/>
        <v>2417</v>
      </c>
    </row>
    <row r="35" spans="1:18" ht="15">
      <c r="A35" s="38"/>
      <c r="B35" s="46" t="s">
        <v>54</v>
      </c>
      <c r="C35" s="48" t="s">
        <v>26</v>
      </c>
      <c r="D35" s="47">
        <v>3893</v>
      </c>
      <c r="E35" s="47">
        <v>3893</v>
      </c>
      <c r="F35" s="47">
        <v>3893</v>
      </c>
      <c r="G35" s="47">
        <v>3893</v>
      </c>
      <c r="H35" s="47">
        <v>3893</v>
      </c>
      <c r="I35" s="47">
        <v>3893</v>
      </c>
      <c r="J35" s="47">
        <v>3893</v>
      </c>
      <c r="K35" s="47">
        <v>3893</v>
      </c>
      <c r="L35" s="47">
        <f aca="true" t="shared" si="8" ref="L35:Q35">L13+L14+L15+L16+L18+L19+L20+L22+L23+L24+L26+L27+L29+L30+L31+L32+L33</f>
        <v>3893</v>
      </c>
      <c r="M35" s="47">
        <f t="shared" si="8"/>
        <v>3893</v>
      </c>
      <c r="N35" s="47">
        <f t="shared" si="8"/>
        <v>3862</v>
      </c>
      <c r="O35" s="47">
        <f t="shared" si="8"/>
        <v>3862</v>
      </c>
      <c r="P35" s="47">
        <f t="shared" si="8"/>
        <v>3862</v>
      </c>
      <c r="Q35" s="47">
        <f t="shared" si="8"/>
        <v>3862</v>
      </c>
      <c r="R35" s="47">
        <v>1947</v>
      </c>
    </row>
    <row r="36" spans="1:18" ht="23.25" customHeight="1">
      <c r="A36" s="96" t="s">
        <v>81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45">
      <c r="A37" s="95" t="s">
        <v>59</v>
      </c>
      <c r="B37" s="39" t="s">
        <v>55</v>
      </c>
      <c r="C37" s="40" t="s">
        <v>82</v>
      </c>
      <c r="D37" s="60"/>
      <c r="E37" s="40"/>
      <c r="F37" s="40"/>
      <c r="G37" s="40"/>
      <c r="H37" s="40"/>
      <c r="I37" s="40"/>
      <c r="J37" s="40"/>
      <c r="K37" s="60">
        <f>E37+F37+G37+H37+I37+J37</f>
        <v>0</v>
      </c>
      <c r="L37" s="40"/>
      <c r="M37" s="40"/>
      <c r="N37" s="40"/>
      <c r="O37" s="40"/>
      <c r="P37" s="40"/>
      <c r="Q37" s="40"/>
      <c r="R37" s="60">
        <f>E37+F37+G37+H37+I37+J37+L37+M37+N37+O37+P37+Q37</f>
        <v>0</v>
      </c>
    </row>
    <row r="38" spans="1:18" ht="60">
      <c r="A38" s="95"/>
      <c r="B38" s="39" t="s">
        <v>56</v>
      </c>
      <c r="C38" s="40" t="s">
        <v>82</v>
      </c>
      <c r="D38" s="60">
        <v>79920</v>
      </c>
      <c r="E38" s="40">
        <v>6660</v>
      </c>
      <c r="F38" s="40">
        <v>8880</v>
      </c>
      <c r="G38" s="40">
        <v>9990</v>
      </c>
      <c r="H38" s="40">
        <v>9990</v>
      </c>
      <c r="I38" s="40">
        <v>8880</v>
      </c>
      <c r="J38" s="40">
        <v>0</v>
      </c>
      <c r="K38" s="60">
        <f>SUM(E38:J38)</f>
        <v>44400</v>
      </c>
      <c r="L38" s="40">
        <v>0</v>
      </c>
      <c r="M38" s="40">
        <v>0</v>
      </c>
      <c r="N38" s="40">
        <v>9240</v>
      </c>
      <c r="O38" s="40">
        <v>9240</v>
      </c>
      <c r="P38" s="40">
        <v>9240</v>
      </c>
      <c r="Q38" s="40">
        <v>9240</v>
      </c>
      <c r="R38" s="60">
        <f>E38+F38+G38+H38+I38+J38+L38+M38+N38+O38+P38+Q38</f>
        <v>81360</v>
      </c>
    </row>
    <row r="39" spans="1:18" ht="61.5" customHeight="1">
      <c r="A39" s="95"/>
      <c r="B39" s="39" t="s">
        <v>57</v>
      </c>
      <c r="C39" s="40" t="s">
        <v>82</v>
      </c>
      <c r="D39" s="60">
        <v>72</v>
      </c>
      <c r="E39" s="40">
        <v>6</v>
      </c>
      <c r="F39" s="40">
        <v>8</v>
      </c>
      <c r="G39" s="40">
        <v>9</v>
      </c>
      <c r="H39" s="40">
        <v>9</v>
      </c>
      <c r="I39" s="40">
        <v>8</v>
      </c>
      <c r="J39" s="40">
        <v>0</v>
      </c>
      <c r="K39" s="60">
        <f>SUM(E39:J39)</f>
        <v>40</v>
      </c>
      <c r="L39" s="40">
        <v>0</v>
      </c>
      <c r="M39" s="40">
        <v>0</v>
      </c>
      <c r="N39" s="40">
        <v>16</v>
      </c>
      <c r="O39" s="40">
        <v>16</v>
      </c>
      <c r="P39" s="40">
        <v>16</v>
      </c>
      <c r="Q39" s="40">
        <v>16</v>
      </c>
      <c r="R39" s="60">
        <f>E39+F39+G39+H39+I39+J39+L39+M39+N39+O39+P39+Q39</f>
        <v>104</v>
      </c>
    </row>
    <row r="40" spans="1:18" ht="60">
      <c r="A40" s="95"/>
      <c r="B40" s="39" t="s">
        <v>58</v>
      </c>
      <c r="C40" s="40" t="s">
        <v>82</v>
      </c>
      <c r="D40" s="60"/>
      <c r="E40" s="40"/>
      <c r="F40" s="40"/>
      <c r="G40" s="40"/>
      <c r="H40" s="40"/>
      <c r="I40" s="40"/>
      <c r="J40" s="40"/>
      <c r="K40" s="60"/>
      <c r="L40" s="40"/>
      <c r="M40" s="40"/>
      <c r="N40" s="40"/>
      <c r="O40" s="40"/>
      <c r="P40" s="40"/>
      <c r="Q40" s="40"/>
      <c r="R40" s="60">
        <f>E40+F40+G40+H40+I40+J40+L40+M40+N40+O40+P40+Q40</f>
        <v>0</v>
      </c>
    </row>
    <row r="41" spans="1:18" ht="30">
      <c r="A41" s="95"/>
      <c r="B41" s="45" t="s">
        <v>60</v>
      </c>
      <c r="C41" s="41" t="s">
        <v>82</v>
      </c>
      <c r="D41" s="42">
        <f>SUM(D38:D39)</f>
        <v>79992</v>
      </c>
      <c r="E41" s="42">
        <v>6666</v>
      </c>
      <c r="F41" s="42">
        <v>8888</v>
      </c>
      <c r="G41" s="42">
        <v>9999</v>
      </c>
      <c r="H41" s="42">
        <v>9999</v>
      </c>
      <c r="I41" s="42">
        <v>8888</v>
      </c>
      <c r="J41" s="42">
        <v>0</v>
      </c>
      <c r="K41" s="42">
        <f>SUM(E41:J41)</f>
        <v>44440</v>
      </c>
      <c r="L41" s="42">
        <f aca="true" t="shared" si="9" ref="L41:R41">SUM(L37:L40)</f>
        <v>0</v>
      </c>
      <c r="M41" s="42">
        <f t="shared" si="9"/>
        <v>0</v>
      </c>
      <c r="N41" s="42">
        <f t="shared" si="9"/>
        <v>9256</v>
      </c>
      <c r="O41" s="42">
        <f t="shared" si="9"/>
        <v>9256</v>
      </c>
      <c r="P41" s="42">
        <f t="shared" si="9"/>
        <v>9256</v>
      </c>
      <c r="Q41" s="42">
        <f t="shared" si="9"/>
        <v>9256</v>
      </c>
      <c r="R41" s="42">
        <f t="shared" si="9"/>
        <v>81464</v>
      </c>
    </row>
    <row r="42" spans="1:18" ht="64.5" customHeight="1">
      <c r="A42" s="59" t="s">
        <v>61</v>
      </c>
      <c r="B42" s="45" t="s">
        <v>62</v>
      </c>
      <c r="C42" s="41" t="s">
        <v>82</v>
      </c>
      <c r="D42" s="42">
        <v>0</v>
      </c>
      <c r="E42" s="42"/>
      <c r="F42" s="42"/>
      <c r="G42" s="42"/>
      <c r="H42" s="42"/>
      <c r="I42" s="42"/>
      <c r="J42" s="42"/>
      <c r="K42" s="42">
        <f>E42+F42+G42+H42+I42+J42</f>
        <v>0</v>
      </c>
      <c r="L42" s="42"/>
      <c r="M42" s="42"/>
      <c r="N42" s="42"/>
      <c r="O42" s="42"/>
      <c r="P42" s="42"/>
      <c r="Q42" s="42"/>
      <c r="R42" s="42">
        <f>E42+F42+G42+H42+I42+J42+L42+M42+N42+O42+P42+Q42</f>
        <v>0</v>
      </c>
    </row>
    <row r="43" spans="1:18" ht="60">
      <c r="A43" s="95" t="s">
        <v>65</v>
      </c>
      <c r="B43" s="39" t="s">
        <v>63</v>
      </c>
      <c r="C43" s="40" t="s">
        <v>82</v>
      </c>
      <c r="D43" s="88">
        <v>30960</v>
      </c>
      <c r="E43" s="40">
        <v>2580</v>
      </c>
      <c r="F43" s="40">
        <v>3440</v>
      </c>
      <c r="G43" s="40">
        <v>3870</v>
      </c>
      <c r="H43" s="40">
        <v>3870</v>
      </c>
      <c r="I43" s="40">
        <v>3440</v>
      </c>
      <c r="J43" s="40">
        <v>0</v>
      </c>
      <c r="K43" s="60">
        <f>SUM(E43:J43)</f>
        <v>17200</v>
      </c>
      <c r="L43" s="40">
        <v>0</v>
      </c>
      <c r="M43" s="40">
        <v>0</v>
      </c>
      <c r="N43" s="40">
        <v>2352</v>
      </c>
      <c r="O43" s="40">
        <v>2352</v>
      </c>
      <c r="P43" s="40">
        <v>2352</v>
      </c>
      <c r="Q43" s="40">
        <v>2352</v>
      </c>
      <c r="R43" s="60">
        <f>E43+F43+G43+H43+I43+J43+L43+M43+N43+O43+P43+Q43</f>
        <v>26608</v>
      </c>
    </row>
    <row r="44" spans="1:18" ht="60">
      <c r="A44" s="95"/>
      <c r="B44" s="39" t="s">
        <v>64</v>
      </c>
      <c r="C44" s="40" t="s">
        <v>82</v>
      </c>
      <c r="D44" s="88">
        <v>360</v>
      </c>
      <c r="E44" s="40">
        <v>30</v>
      </c>
      <c r="F44" s="40">
        <v>40</v>
      </c>
      <c r="G44" s="40">
        <v>45</v>
      </c>
      <c r="H44" s="40">
        <v>45</v>
      </c>
      <c r="I44" s="40">
        <v>40</v>
      </c>
      <c r="J44" s="40">
        <v>0</v>
      </c>
      <c r="K44" s="60">
        <f>SUM(E44:J44)</f>
        <v>200</v>
      </c>
      <c r="L44" s="40">
        <v>0</v>
      </c>
      <c r="M44" s="40">
        <v>0</v>
      </c>
      <c r="N44" s="40">
        <v>32</v>
      </c>
      <c r="O44" s="40">
        <v>32</v>
      </c>
      <c r="P44" s="40">
        <v>32</v>
      </c>
      <c r="Q44" s="40">
        <v>32</v>
      </c>
      <c r="R44" s="60">
        <f>E44+F44+G44+H44+I44+J44+L44+M44+N44+O44+P44+Q44</f>
        <v>328</v>
      </c>
    </row>
    <row r="45" spans="1:18" ht="30">
      <c r="A45" s="95"/>
      <c r="B45" s="43" t="s">
        <v>60</v>
      </c>
      <c r="C45" s="41" t="s">
        <v>82</v>
      </c>
      <c r="D45" s="44">
        <f aca="true" t="shared" si="10" ref="D45:I45">SUM(D43:D44)</f>
        <v>31320</v>
      </c>
      <c r="E45" s="44">
        <f t="shared" si="10"/>
        <v>2610</v>
      </c>
      <c r="F45" s="44">
        <f t="shared" si="10"/>
        <v>3480</v>
      </c>
      <c r="G45" s="44">
        <f t="shared" si="10"/>
        <v>3915</v>
      </c>
      <c r="H45" s="44">
        <f t="shared" si="10"/>
        <v>3915</v>
      </c>
      <c r="I45" s="44">
        <f t="shared" si="10"/>
        <v>3480</v>
      </c>
      <c r="J45" s="44">
        <v>0</v>
      </c>
      <c r="K45" s="44">
        <f>SUM(E45:I45)</f>
        <v>17400</v>
      </c>
      <c r="L45" s="44">
        <f aca="true" t="shared" si="11" ref="L45:R45">L43+L44</f>
        <v>0</v>
      </c>
      <c r="M45" s="44">
        <f t="shared" si="11"/>
        <v>0</v>
      </c>
      <c r="N45" s="44">
        <f t="shared" si="11"/>
        <v>2384</v>
      </c>
      <c r="O45" s="44">
        <f t="shared" si="11"/>
        <v>2384</v>
      </c>
      <c r="P45" s="44">
        <f t="shared" si="11"/>
        <v>2384</v>
      </c>
      <c r="Q45" s="44">
        <f t="shared" si="11"/>
        <v>2384</v>
      </c>
      <c r="R45" s="44">
        <f t="shared" si="11"/>
        <v>26936</v>
      </c>
    </row>
    <row r="46" spans="1:18" ht="45">
      <c r="A46" s="97" t="s">
        <v>68</v>
      </c>
      <c r="B46" s="39" t="s">
        <v>66</v>
      </c>
      <c r="C46" s="40" t="s">
        <v>82</v>
      </c>
      <c r="D46" s="33"/>
      <c r="E46" s="40"/>
      <c r="F46" s="40"/>
      <c r="G46" s="40"/>
      <c r="H46" s="40"/>
      <c r="I46" s="40"/>
      <c r="J46" s="40"/>
      <c r="K46" s="60">
        <f>E46+F46+G46+H46+I46+J46</f>
        <v>0</v>
      </c>
      <c r="L46" s="40"/>
      <c r="M46" s="40"/>
      <c r="N46" s="40"/>
      <c r="O46" s="40"/>
      <c r="P46" s="40"/>
      <c r="Q46" s="40"/>
      <c r="R46" s="60">
        <f>E46+F46+G46+H46+I46+J46+L46+M46+N46+O46+P46+Q46</f>
        <v>0</v>
      </c>
    </row>
    <row r="47" spans="1:18" ht="60">
      <c r="A47" s="97"/>
      <c r="B47" s="39" t="s">
        <v>67</v>
      </c>
      <c r="C47" s="40" t="s">
        <v>82</v>
      </c>
      <c r="D47" s="88">
        <v>108360</v>
      </c>
      <c r="E47" s="40">
        <v>9030</v>
      </c>
      <c r="F47" s="40">
        <v>12040</v>
      </c>
      <c r="G47" s="40">
        <v>13545</v>
      </c>
      <c r="H47" s="40">
        <v>13545</v>
      </c>
      <c r="I47" s="40">
        <v>12040</v>
      </c>
      <c r="J47" s="40">
        <v>0</v>
      </c>
      <c r="K47" s="60">
        <f>SUM(E47:J47)</f>
        <v>60200</v>
      </c>
      <c r="L47" s="40">
        <v>0</v>
      </c>
      <c r="M47" s="40">
        <v>0</v>
      </c>
      <c r="N47" s="40">
        <v>12392</v>
      </c>
      <c r="O47" s="40">
        <v>12392</v>
      </c>
      <c r="P47" s="40">
        <v>12392</v>
      </c>
      <c r="Q47" s="40">
        <v>12392</v>
      </c>
      <c r="R47" s="60">
        <f>E47+F47+G47+H47+I47+J47+L47+M47+N47+O47+P47+Q47</f>
        <v>109768</v>
      </c>
    </row>
    <row r="48" spans="1:18" ht="60">
      <c r="A48" s="97"/>
      <c r="B48" s="39" t="s">
        <v>69</v>
      </c>
      <c r="C48" s="40" t="s">
        <v>82</v>
      </c>
      <c r="D48" s="91"/>
      <c r="E48" s="40"/>
      <c r="F48" s="40"/>
      <c r="G48" s="40"/>
      <c r="H48" s="40"/>
      <c r="I48" s="40"/>
      <c r="J48" s="40"/>
      <c r="K48" s="60"/>
      <c r="L48" s="40"/>
      <c r="M48" s="40"/>
      <c r="N48" s="40"/>
      <c r="O48" s="40"/>
      <c r="P48" s="40"/>
      <c r="Q48" s="40"/>
      <c r="R48" s="60">
        <f>E48+F48+G48+H48+I48+J48+L48+M48+N48+O48+P48+Q48</f>
        <v>0</v>
      </c>
    </row>
    <row r="49" spans="1:18" ht="30">
      <c r="A49" s="97"/>
      <c r="B49" s="45" t="s">
        <v>60</v>
      </c>
      <c r="C49" s="41" t="s">
        <v>82</v>
      </c>
      <c r="D49" s="44">
        <v>108360</v>
      </c>
      <c r="E49" s="44">
        <v>9030</v>
      </c>
      <c r="F49" s="44">
        <v>12040</v>
      </c>
      <c r="G49" s="44">
        <v>13545</v>
      </c>
      <c r="H49" s="44">
        <v>13545</v>
      </c>
      <c r="I49" s="44">
        <v>12040</v>
      </c>
      <c r="J49" s="44">
        <v>0</v>
      </c>
      <c r="K49" s="44">
        <v>60200</v>
      </c>
      <c r="L49" s="44">
        <f aca="true" t="shared" si="12" ref="L49:R49">L46+L47+L48</f>
        <v>0</v>
      </c>
      <c r="M49" s="44">
        <f t="shared" si="12"/>
        <v>0</v>
      </c>
      <c r="N49" s="44">
        <f t="shared" si="12"/>
        <v>12392</v>
      </c>
      <c r="O49" s="44">
        <f t="shared" si="12"/>
        <v>12392</v>
      </c>
      <c r="P49" s="44">
        <f t="shared" si="12"/>
        <v>12392</v>
      </c>
      <c r="Q49" s="44">
        <f t="shared" si="12"/>
        <v>12392</v>
      </c>
      <c r="R49" s="44">
        <f t="shared" si="12"/>
        <v>109768</v>
      </c>
    </row>
    <row r="50" spans="1:18" ht="60">
      <c r="A50" s="94" t="s">
        <v>72</v>
      </c>
      <c r="B50" s="39" t="s">
        <v>70</v>
      </c>
      <c r="C50" s="40" t="s">
        <v>82</v>
      </c>
      <c r="D50" s="88">
        <v>22824</v>
      </c>
      <c r="E50" s="40">
        <v>1902</v>
      </c>
      <c r="F50" s="40">
        <v>2536</v>
      </c>
      <c r="G50" s="40">
        <v>2853</v>
      </c>
      <c r="H50" s="40">
        <v>2853</v>
      </c>
      <c r="I50" s="40">
        <v>2536</v>
      </c>
      <c r="J50" s="40">
        <v>0</v>
      </c>
      <c r="K50" s="60">
        <f>SUM(E50:J50)</f>
        <v>12680</v>
      </c>
      <c r="L50" s="40">
        <v>0</v>
      </c>
      <c r="M50" s="40">
        <v>0</v>
      </c>
      <c r="N50" s="40">
        <v>2016</v>
      </c>
      <c r="O50" s="40">
        <v>2016</v>
      </c>
      <c r="P50" s="40">
        <v>2016</v>
      </c>
      <c r="Q50" s="40">
        <v>2016</v>
      </c>
      <c r="R50" s="60">
        <f>E50+F50+G50+H50+I50+J50+L50+M50+N50+O50+P50+Q50</f>
        <v>20744</v>
      </c>
    </row>
    <row r="51" spans="1:18" ht="60">
      <c r="A51" s="94"/>
      <c r="B51" s="39" t="s">
        <v>71</v>
      </c>
      <c r="C51" s="40" t="s">
        <v>82</v>
      </c>
      <c r="D51" s="33"/>
      <c r="E51" s="40"/>
      <c r="F51" s="40"/>
      <c r="G51" s="40"/>
      <c r="H51" s="40"/>
      <c r="I51" s="40"/>
      <c r="J51" s="40"/>
      <c r="K51" s="60"/>
      <c r="L51" s="40"/>
      <c r="M51" s="40"/>
      <c r="N51" s="40"/>
      <c r="O51" s="40"/>
      <c r="P51" s="40"/>
      <c r="Q51" s="40"/>
      <c r="R51" s="60">
        <f>E51+F51+G51+H51+I51+J51+L51+M51+N51+O51+P51+Q51</f>
        <v>0</v>
      </c>
    </row>
    <row r="52" spans="1:18" ht="25.5" customHeight="1">
      <c r="A52" s="94"/>
      <c r="B52" s="45" t="s">
        <v>60</v>
      </c>
      <c r="C52" s="41" t="s">
        <v>82</v>
      </c>
      <c r="D52" s="44">
        <v>22824</v>
      </c>
      <c r="E52" s="44">
        <v>1902</v>
      </c>
      <c r="F52" s="44">
        <v>2536</v>
      </c>
      <c r="G52" s="44">
        <v>2853</v>
      </c>
      <c r="H52" s="44">
        <v>2853</v>
      </c>
      <c r="I52" s="44">
        <v>2536</v>
      </c>
      <c r="J52" s="44">
        <v>0</v>
      </c>
      <c r="K52" s="44">
        <v>12680</v>
      </c>
      <c r="L52" s="44">
        <f aca="true" t="shared" si="13" ref="L52:R52">L50+L51</f>
        <v>0</v>
      </c>
      <c r="M52" s="44">
        <f t="shared" si="13"/>
        <v>0</v>
      </c>
      <c r="N52" s="44">
        <f t="shared" si="13"/>
        <v>2016</v>
      </c>
      <c r="O52" s="44">
        <f t="shared" si="13"/>
        <v>2016</v>
      </c>
      <c r="P52" s="44">
        <f t="shared" si="13"/>
        <v>2016</v>
      </c>
      <c r="Q52" s="44">
        <f t="shared" si="13"/>
        <v>2016</v>
      </c>
      <c r="R52" s="44">
        <f t="shared" si="13"/>
        <v>20744</v>
      </c>
    </row>
    <row r="53" spans="1:18" ht="45">
      <c r="A53" s="95" t="s">
        <v>73</v>
      </c>
      <c r="B53" s="39" t="s">
        <v>74</v>
      </c>
      <c r="C53" s="40" t="s">
        <v>82</v>
      </c>
      <c r="D53" s="33"/>
      <c r="E53" s="40"/>
      <c r="F53" s="40"/>
      <c r="G53" s="40"/>
      <c r="H53" s="40"/>
      <c r="I53" s="40"/>
      <c r="J53" s="40"/>
      <c r="K53" s="60"/>
      <c r="L53" s="40"/>
      <c r="M53" s="40"/>
      <c r="N53" s="40"/>
      <c r="O53" s="40"/>
      <c r="P53" s="40"/>
      <c r="Q53" s="40"/>
      <c r="R53" s="60">
        <f>E53+F53+G53+H53+I53+J53+L53+M53+N53+O53+P53+Q53</f>
        <v>0</v>
      </c>
    </row>
    <row r="54" spans="1:18" ht="60">
      <c r="A54" s="95"/>
      <c r="B54" s="39" t="s">
        <v>75</v>
      </c>
      <c r="C54" s="40" t="s">
        <v>82</v>
      </c>
      <c r="D54" s="88">
        <v>382411</v>
      </c>
      <c r="E54" s="40">
        <v>31868</v>
      </c>
      <c r="F54" s="40">
        <v>42490</v>
      </c>
      <c r="G54" s="40">
        <v>47801</v>
      </c>
      <c r="H54" s="40">
        <v>47801</v>
      </c>
      <c r="I54" s="40">
        <v>42490</v>
      </c>
      <c r="J54" s="40">
        <v>0</v>
      </c>
      <c r="K54" s="60">
        <f>SUM(E54:J54)</f>
        <v>212450</v>
      </c>
      <c r="L54" s="40">
        <v>0</v>
      </c>
      <c r="M54" s="40">
        <v>0</v>
      </c>
      <c r="N54" s="40">
        <v>42196</v>
      </c>
      <c r="O54" s="40">
        <v>42196</v>
      </c>
      <c r="P54" s="40">
        <v>42196</v>
      </c>
      <c r="Q54" s="40">
        <v>42196</v>
      </c>
      <c r="R54" s="60">
        <f>E54+F54+G54+H54+I54+J54+L54+M54+N54+O54+P54+Q54</f>
        <v>381234</v>
      </c>
    </row>
    <row r="55" spans="1:18" ht="60">
      <c r="A55" s="95"/>
      <c r="B55" s="39" t="s">
        <v>76</v>
      </c>
      <c r="C55" s="40" t="s">
        <v>82</v>
      </c>
      <c r="D55" s="38"/>
      <c r="E55" s="38"/>
      <c r="F55" s="38"/>
      <c r="G55" s="38"/>
      <c r="H55" s="38"/>
      <c r="I55" s="38"/>
      <c r="J55" s="38"/>
      <c r="K55" s="38"/>
      <c r="L55" s="40">
        <v>0</v>
      </c>
      <c r="M55" s="40">
        <v>0</v>
      </c>
      <c r="N55" s="40">
        <v>240</v>
      </c>
      <c r="O55" s="40">
        <v>240</v>
      </c>
      <c r="P55" s="40">
        <v>240</v>
      </c>
      <c r="Q55" s="40">
        <v>240</v>
      </c>
      <c r="R55" s="60">
        <f>E55+F55+G55+H55+I55+J55+L55+M55+N55+O55+P55+Q55</f>
        <v>960</v>
      </c>
    </row>
    <row r="56" spans="1:18" ht="75">
      <c r="A56" s="95"/>
      <c r="B56" s="39" t="s">
        <v>77</v>
      </c>
      <c r="C56" s="40" t="s">
        <v>82</v>
      </c>
      <c r="D56" s="90">
        <v>1620</v>
      </c>
      <c r="E56" s="40">
        <v>132</v>
      </c>
      <c r="F56" s="40">
        <v>180</v>
      </c>
      <c r="G56" s="40">
        <v>203</v>
      </c>
      <c r="H56" s="40">
        <v>203</v>
      </c>
      <c r="I56" s="40">
        <v>180</v>
      </c>
      <c r="J56" s="40">
        <v>0</v>
      </c>
      <c r="K56" s="60">
        <f>SUM(E56:J56)</f>
        <v>898</v>
      </c>
      <c r="L56" s="40">
        <v>0</v>
      </c>
      <c r="M56" s="40">
        <v>0</v>
      </c>
      <c r="N56" s="40">
        <v>144</v>
      </c>
      <c r="O56" s="40">
        <v>144</v>
      </c>
      <c r="P56" s="40">
        <v>144</v>
      </c>
      <c r="Q56" s="40">
        <v>144</v>
      </c>
      <c r="R56" s="60">
        <v>898</v>
      </c>
    </row>
    <row r="57" spans="1:18" ht="60">
      <c r="A57" s="95"/>
      <c r="B57" s="39" t="s">
        <v>78</v>
      </c>
      <c r="C57" s="40" t="s">
        <v>82</v>
      </c>
      <c r="D57" s="33"/>
      <c r="E57" s="40"/>
      <c r="F57" s="40"/>
      <c r="G57" s="40"/>
      <c r="H57" s="40"/>
      <c r="I57" s="40"/>
      <c r="J57" s="40"/>
      <c r="K57" s="60"/>
      <c r="L57" s="40"/>
      <c r="M57" s="40"/>
      <c r="N57" s="40"/>
      <c r="O57" s="40"/>
      <c r="P57" s="40"/>
      <c r="Q57" s="40"/>
      <c r="R57" s="60">
        <f>E57+F57+G57+H57+I57+J57+L57+M57+N57+O57+P57+Q57</f>
        <v>0</v>
      </c>
    </row>
    <row r="58" spans="1:18" ht="30">
      <c r="A58" s="95"/>
      <c r="B58" s="45" t="s">
        <v>60</v>
      </c>
      <c r="C58" s="41" t="s">
        <v>82</v>
      </c>
      <c r="D58" s="44">
        <f>SUM(D54:D56)</f>
        <v>384031</v>
      </c>
      <c r="E58" s="44">
        <f>SUM(E54:E56)</f>
        <v>32000</v>
      </c>
      <c r="F58" s="44">
        <f>SUM(F54:F56)</f>
        <v>42670</v>
      </c>
      <c r="G58" s="44">
        <f>SUM(G54:G56)</f>
        <v>48004</v>
      </c>
      <c r="H58" s="44">
        <f>SUM(H54:H57)</f>
        <v>48004</v>
      </c>
      <c r="I58" s="44">
        <f>SUM(I54:I56)</f>
        <v>42670</v>
      </c>
      <c r="J58" s="44">
        <v>0</v>
      </c>
      <c r="K58" s="44">
        <f>SUM(K54:K57)</f>
        <v>213348</v>
      </c>
      <c r="L58" s="44">
        <f aca="true" t="shared" si="14" ref="L58:Q58">L53+L54+L55+L56+L57</f>
        <v>0</v>
      </c>
      <c r="M58" s="44">
        <f t="shared" si="14"/>
        <v>0</v>
      </c>
      <c r="N58" s="44">
        <f t="shared" si="14"/>
        <v>42580</v>
      </c>
      <c r="O58" s="44">
        <f t="shared" si="14"/>
        <v>42580</v>
      </c>
      <c r="P58" s="44">
        <f t="shared" si="14"/>
        <v>42580</v>
      </c>
      <c r="Q58" s="44">
        <f t="shared" si="14"/>
        <v>42580</v>
      </c>
      <c r="R58" s="44">
        <v>213348</v>
      </c>
    </row>
    <row r="59" spans="1:18" ht="30">
      <c r="A59" s="38"/>
      <c r="B59" s="46" t="s">
        <v>54</v>
      </c>
      <c r="C59" s="41" t="s">
        <v>82</v>
      </c>
      <c r="D59" s="47">
        <v>626527</v>
      </c>
      <c r="E59" s="47">
        <v>52208</v>
      </c>
      <c r="F59" s="47">
        <v>69614</v>
      </c>
      <c r="G59" s="47">
        <v>78316</v>
      </c>
      <c r="H59" s="47">
        <v>78316</v>
      </c>
      <c r="I59" s="47">
        <v>69614</v>
      </c>
      <c r="J59" s="47">
        <v>0</v>
      </c>
      <c r="K59" s="47">
        <f>SUM(E59:I59)</f>
        <v>348068</v>
      </c>
      <c r="L59" s="47">
        <f aca="true" t="shared" si="15" ref="L59:Q59">L37+L38+L39+L40+L42+L43+L44+L46+L47+L48+L50+L51+L53+L54+L55+L56+L57</f>
        <v>0</v>
      </c>
      <c r="M59" s="47">
        <f t="shared" si="15"/>
        <v>0</v>
      </c>
      <c r="N59" s="47">
        <f t="shared" si="15"/>
        <v>68628</v>
      </c>
      <c r="O59" s="47">
        <f t="shared" si="15"/>
        <v>68628</v>
      </c>
      <c r="P59" s="47">
        <f t="shared" si="15"/>
        <v>68628</v>
      </c>
      <c r="Q59" s="47">
        <f t="shared" si="15"/>
        <v>68628</v>
      </c>
      <c r="R59" s="47">
        <v>348068</v>
      </c>
    </row>
    <row r="63" ht="15">
      <c r="B63" t="s">
        <v>104</v>
      </c>
    </row>
    <row r="65" ht="15">
      <c r="B65" t="s">
        <v>110</v>
      </c>
    </row>
    <row r="66" ht="15">
      <c r="B66" t="s">
        <v>111</v>
      </c>
    </row>
  </sheetData>
  <sheetProtection/>
  <mergeCells count="27">
    <mergeCell ref="A29:A34"/>
    <mergeCell ref="B5:Q5"/>
    <mergeCell ref="H1:I1"/>
    <mergeCell ref="O1:R1"/>
    <mergeCell ref="B2:Q2"/>
    <mergeCell ref="B3:Q3"/>
    <mergeCell ref="B4:Q4"/>
    <mergeCell ref="A13:A17"/>
    <mergeCell ref="A19:A21"/>
    <mergeCell ref="B6:Q6"/>
    <mergeCell ref="B7:E7"/>
    <mergeCell ref="P7:Q7"/>
    <mergeCell ref="B8:B10"/>
    <mergeCell ref="C8:C10"/>
    <mergeCell ref="D8:D10"/>
    <mergeCell ref="E8:R8"/>
    <mergeCell ref="E9:R9"/>
    <mergeCell ref="A8:A12"/>
    <mergeCell ref="A50:A52"/>
    <mergeCell ref="A53:A58"/>
    <mergeCell ref="A36:R36"/>
    <mergeCell ref="A37:A41"/>
    <mergeCell ref="A43:A45"/>
    <mergeCell ref="A46:A49"/>
    <mergeCell ref="A22:A25"/>
    <mergeCell ref="B12:R12"/>
    <mergeCell ref="A26:A2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9"/>
  <sheetViews>
    <sheetView tabSelected="1" view="pageBreakPreview" zoomScale="80" zoomScaleSheetLayoutView="80" zoomScalePageLayoutView="0" workbookViewId="0" topLeftCell="A31">
      <selection activeCell="F53" sqref="F53"/>
    </sheetView>
  </sheetViews>
  <sheetFormatPr defaultColWidth="9.140625" defaultRowHeight="15"/>
  <cols>
    <col min="2" max="2" width="48.00390625" style="0" customWidth="1"/>
    <col min="3" max="3" width="6.28125" style="0" customWidth="1"/>
    <col min="4" max="4" width="12.00390625" style="0" customWidth="1"/>
    <col min="5" max="5" width="11.28125" style="0" customWidth="1"/>
    <col min="6" max="6" width="11.8515625" style="0" customWidth="1"/>
    <col min="7" max="7" width="12.7109375" style="0" customWidth="1"/>
    <col min="8" max="8" width="11.00390625" style="0" customWidth="1"/>
    <col min="9" max="9" width="6.140625" style="0" customWidth="1"/>
    <col min="10" max="10" width="11.8515625" style="0" customWidth="1"/>
    <col min="11" max="11" width="14.00390625" style="0" customWidth="1"/>
    <col min="12" max="12" width="15.28125" style="0" customWidth="1"/>
    <col min="13" max="13" width="15.140625" style="0" customWidth="1"/>
    <col min="14" max="14" width="11.28125" style="0" customWidth="1"/>
  </cols>
  <sheetData>
    <row r="1" spans="5:15" ht="15">
      <c r="E1" s="18"/>
      <c r="I1" s="107"/>
      <c r="J1" s="107"/>
      <c r="L1" s="13"/>
      <c r="M1" s="108" t="s">
        <v>49</v>
      </c>
      <c r="N1" s="108"/>
      <c r="O1" s="18"/>
    </row>
    <row r="2" spans="2:15" ht="15">
      <c r="B2" s="114" t="s">
        <v>103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30"/>
      <c r="O2" s="25"/>
    </row>
    <row r="3" spans="2:15" ht="15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30"/>
      <c r="O3" s="25"/>
    </row>
    <row r="4" spans="2:13" ht="15">
      <c r="B4" s="111" t="s">
        <v>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15">
      <c r="B5" s="105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8.25" customHeight="1">
      <c r="B6" s="99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14" ht="15">
      <c r="B7" s="99"/>
      <c r="C7" s="99"/>
      <c r="D7" s="99"/>
      <c r="E7" s="99"/>
      <c r="F7" s="22"/>
      <c r="G7" s="20"/>
      <c r="H7" s="20"/>
      <c r="I7" s="20"/>
      <c r="J7" s="20"/>
      <c r="K7" s="20"/>
      <c r="L7" s="20"/>
      <c r="M7" s="20"/>
      <c r="N7" s="7" t="s">
        <v>20</v>
      </c>
    </row>
    <row r="8" spans="1:14" ht="24" customHeight="1">
      <c r="A8" s="113"/>
      <c r="B8" s="112" t="s">
        <v>23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4" customHeight="1">
      <c r="A9" s="113"/>
      <c r="B9" s="101" t="s">
        <v>18</v>
      </c>
      <c r="C9" s="112" t="s">
        <v>30</v>
      </c>
      <c r="D9" s="112"/>
      <c r="E9" s="112"/>
      <c r="F9" s="112"/>
      <c r="G9" s="112"/>
      <c r="H9" s="112"/>
      <c r="I9" s="112" t="s">
        <v>31</v>
      </c>
      <c r="J9" s="112"/>
      <c r="K9" s="112"/>
      <c r="L9" s="112"/>
      <c r="M9" s="112"/>
      <c r="N9" s="112"/>
    </row>
    <row r="10" spans="1:14" ht="137.25" customHeight="1">
      <c r="A10" s="113"/>
      <c r="B10" s="101"/>
      <c r="C10" s="58" t="s">
        <v>1</v>
      </c>
      <c r="D10" s="89" t="s">
        <v>108</v>
      </c>
      <c r="E10" s="49" t="s">
        <v>33</v>
      </c>
      <c r="F10" s="49" t="s">
        <v>32</v>
      </c>
      <c r="G10" s="49" t="s">
        <v>30</v>
      </c>
      <c r="H10" s="49" t="s">
        <v>28</v>
      </c>
      <c r="I10" s="49" t="s">
        <v>1</v>
      </c>
      <c r="J10" s="89" t="s">
        <v>108</v>
      </c>
      <c r="K10" s="49" t="s">
        <v>34</v>
      </c>
      <c r="L10" s="49" t="s">
        <v>43</v>
      </c>
      <c r="M10" s="49" t="s">
        <v>31</v>
      </c>
      <c r="N10" s="49" t="s">
        <v>27</v>
      </c>
    </row>
    <row r="11" spans="1:14" ht="18" customHeight="1">
      <c r="A11" s="38"/>
      <c r="B11" s="3">
        <v>1</v>
      </c>
      <c r="C11" s="3">
        <v>2</v>
      </c>
      <c r="D11" s="62">
        <v>3</v>
      </c>
      <c r="E11" s="49">
        <v>4</v>
      </c>
      <c r="F11" s="49">
        <v>5</v>
      </c>
      <c r="G11" s="49">
        <v>6</v>
      </c>
      <c r="H11" s="62">
        <v>7</v>
      </c>
      <c r="I11" s="62">
        <v>8</v>
      </c>
      <c r="J11" s="49">
        <v>9</v>
      </c>
      <c r="K11" s="49">
        <v>10</v>
      </c>
      <c r="L11" s="49">
        <v>11</v>
      </c>
      <c r="M11" s="49">
        <v>12</v>
      </c>
      <c r="N11" s="62">
        <v>13</v>
      </c>
    </row>
    <row r="12" spans="1:14" ht="40.5" customHeight="1">
      <c r="A12" s="95" t="s">
        <v>59</v>
      </c>
      <c r="B12" s="85" t="s">
        <v>102</v>
      </c>
      <c r="C12" s="58" t="s">
        <v>24</v>
      </c>
      <c r="D12" s="5"/>
      <c r="E12" s="1"/>
      <c r="F12" s="1"/>
      <c r="G12" s="9" t="e">
        <f>ROUND(F12/E12*100,1)</f>
        <v>#DIV/0!</v>
      </c>
      <c r="H12" s="10" t="e">
        <f>G12-D12</f>
        <v>#DIV/0!</v>
      </c>
      <c r="I12" s="49" t="s">
        <v>24</v>
      </c>
      <c r="J12" s="5"/>
      <c r="K12" s="12"/>
      <c r="L12" s="12"/>
      <c r="M12" s="1" t="e">
        <f>ROUND(L12/K12*100,1)</f>
        <v>#DIV/0!</v>
      </c>
      <c r="N12" s="10" t="e">
        <f>M12-J12</f>
        <v>#DIV/0!</v>
      </c>
    </row>
    <row r="13" spans="1:14" ht="56.25" customHeight="1">
      <c r="A13" s="95"/>
      <c r="B13" s="39" t="s">
        <v>56</v>
      </c>
      <c r="C13" s="58" t="s">
        <v>24</v>
      </c>
      <c r="D13" s="5">
        <v>541</v>
      </c>
      <c r="E13" s="5">
        <v>636</v>
      </c>
      <c r="F13" s="5">
        <v>636</v>
      </c>
      <c r="G13" s="9">
        <f aca="true" t="shared" si="0" ref="G13:G18">ROUND(F13/E13*100,1)</f>
        <v>100</v>
      </c>
      <c r="H13" s="10">
        <v>0</v>
      </c>
      <c r="I13" s="49" t="s">
        <v>24</v>
      </c>
      <c r="J13" s="5">
        <v>541</v>
      </c>
      <c r="K13" s="5">
        <v>636</v>
      </c>
      <c r="L13" s="5">
        <v>636</v>
      </c>
      <c r="M13" s="1">
        <f aca="true" t="shared" si="1" ref="M13:M18">ROUND(L13/K13*100,1)</f>
        <v>100</v>
      </c>
      <c r="N13" s="10">
        <v>0</v>
      </c>
    </row>
    <row r="14" spans="1:14" ht="54.75" customHeight="1">
      <c r="A14" s="95"/>
      <c r="B14" s="39" t="s">
        <v>57</v>
      </c>
      <c r="C14" s="58" t="s">
        <v>24</v>
      </c>
      <c r="D14" s="5">
        <v>1</v>
      </c>
      <c r="E14" s="1">
        <v>2</v>
      </c>
      <c r="F14" s="1">
        <v>2</v>
      </c>
      <c r="G14" s="9">
        <f t="shared" si="0"/>
        <v>100</v>
      </c>
      <c r="H14" s="10">
        <v>0</v>
      </c>
      <c r="I14" s="49" t="s">
        <v>24</v>
      </c>
      <c r="J14" s="5">
        <v>1</v>
      </c>
      <c r="K14" s="12">
        <v>2</v>
      </c>
      <c r="L14" s="12">
        <v>2</v>
      </c>
      <c r="M14" s="1">
        <f t="shared" si="1"/>
        <v>100</v>
      </c>
      <c r="N14" s="10">
        <v>0</v>
      </c>
    </row>
    <row r="15" spans="1:14" ht="58.5" customHeight="1">
      <c r="A15" s="95"/>
      <c r="B15" s="39" t="s">
        <v>58</v>
      </c>
      <c r="C15" s="58" t="s">
        <v>24</v>
      </c>
      <c r="D15" s="5"/>
      <c r="E15" s="1"/>
      <c r="F15" s="1"/>
      <c r="G15" s="9" t="e">
        <f t="shared" si="0"/>
        <v>#DIV/0!</v>
      </c>
      <c r="H15" s="10" t="e">
        <f>G15-D15</f>
        <v>#DIV/0!</v>
      </c>
      <c r="I15" s="49" t="s">
        <v>24</v>
      </c>
      <c r="J15" s="5"/>
      <c r="K15" s="12"/>
      <c r="L15" s="12"/>
      <c r="M15" s="1" t="e">
        <f t="shared" si="1"/>
        <v>#DIV/0!</v>
      </c>
      <c r="N15" s="10" t="e">
        <f>M15-J15</f>
        <v>#DIV/0!</v>
      </c>
    </row>
    <row r="16" spans="1:14" ht="24" customHeight="1">
      <c r="A16" s="95"/>
      <c r="B16" s="45" t="s">
        <v>60</v>
      </c>
      <c r="C16" s="72" t="s">
        <v>24</v>
      </c>
      <c r="D16" s="66">
        <f>SUM(D12:D15)</f>
        <v>542</v>
      </c>
      <c r="E16" s="66">
        <f>SUM(E12:E15)</f>
        <v>638</v>
      </c>
      <c r="F16" s="66">
        <f>SUM(F12:F15)</f>
        <v>638</v>
      </c>
      <c r="G16" s="67">
        <f t="shared" si="0"/>
        <v>100</v>
      </c>
      <c r="H16" s="67">
        <v>0</v>
      </c>
      <c r="I16" s="72" t="s">
        <v>24</v>
      </c>
      <c r="J16" s="66">
        <f>SUM(J12:J15)</f>
        <v>542</v>
      </c>
      <c r="K16" s="66">
        <f>SUM(K12:K15)</f>
        <v>638</v>
      </c>
      <c r="L16" s="66">
        <f>SUM(L12:L15)</f>
        <v>638</v>
      </c>
      <c r="M16" s="66">
        <f t="shared" si="1"/>
        <v>100</v>
      </c>
      <c r="N16" s="67">
        <v>0</v>
      </c>
    </row>
    <row r="17" spans="1:14" ht="54.75" customHeight="1">
      <c r="A17" s="59" t="s">
        <v>61</v>
      </c>
      <c r="B17" s="45" t="s">
        <v>62</v>
      </c>
      <c r="C17" s="65" t="s">
        <v>24</v>
      </c>
      <c r="D17" s="66"/>
      <c r="E17" s="69"/>
      <c r="F17" s="69"/>
      <c r="G17" s="67" t="e">
        <f t="shared" si="0"/>
        <v>#DIV/0!</v>
      </c>
      <c r="H17" s="68" t="e">
        <f>G17-D17</f>
        <v>#DIV/0!</v>
      </c>
      <c r="I17" s="65" t="s">
        <v>24</v>
      </c>
      <c r="J17" s="66"/>
      <c r="K17" s="70"/>
      <c r="L17" s="70"/>
      <c r="M17" s="69" t="e">
        <f t="shared" si="1"/>
        <v>#DIV/0!</v>
      </c>
      <c r="N17" s="68" t="e">
        <f>M17-J17</f>
        <v>#DIV/0!</v>
      </c>
    </row>
    <row r="18" spans="1:14" ht="63.75" customHeight="1">
      <c r="A18" s="95" t="s">
        <v>65</v>
      </c>
      <c r="B18" s="39" t="s">
        <v>63</v>
      </c>
      <c r="C18" s="58" t="s">
        <v>24</v>
      </c>
      <c r="D18" s="40">
        <v>188</v>
      </c>
      <c r="E18" s="40">
        <v>138</v>
      </c>
      <c r="F18" s="40">
        <v>138</v>
      </c>
      <c r="G18" s="9">
        <f t="shared" si="0"/>
        <v>100</v>
      </c>
      <c r="H18" s="10"/>
      <c r="I18" s="49" t="s">
        <v>24</v>
      </c>
      <c r="J18" s="40">
        <v>188</v>
      </c>
      <c r="K18" s="40">
        <v>138</v>
      </c>
      <c r="L18" s="40">
        <v>138</v>
      </c>
      <c r="M18" s="1">
        <f t="shared" si="1"/>
        <v>100</v>
      </c>
      <c r="N18" s="10"/>
    </row>
    <row r="19" spans="1:14" ht="60">
      <c r="A19" s="95"/>
      <c r="B19" s="39" t="s">
        <v>64</v>
      </c>
      <c r="C19" s="58" t="s">
        <v>24</v>
      </c>
      <c r="D19" s="33">
        <v>5</v>
      </c>
      <c r="E19" s="33">
        <v>4</v>
      </c>
      <c r="F19" s="33">
        <v>4</v>
      </c>
      <c r="G19" s="9">
        <f aca="true" t="shared" si="2" ref="G19:G34">ROUND(F19/E19*100,1)</f>
        <v>100</v>
      </c>
      <c r="H19" s="10">
        <v>0</v>
      </c>
      <c r="I19" s="49" t="s">
        <v>24</v>
      </c>
      <c r="J19" s="64">
        <v>5</v>
      </c>
      <c r="K19" s="64">
        <v>4</v>
      </c>
      <c r="L19" s="64">
        <v>4</v>
      </c>
      <c r="M19" s="1">
        <f aca="true" t="shared" si="3" ref="M19:M34">ROUND(L19/K19*100,1)</f>
        <v>100</v>
      </c>
      <c r="N19" s="10">
        <v>0</v>
      </c>
    </row>
    <row r="20" spans="1:14" ht="15">
      <c r="A20" s="95"/>
      <c r="B20" s="43" t="s">
        <v>60</v>
      </c>
      <c r="C20" s="72" t="s">
        <v>24</v>
      </c>
      <c r="D20" s="71">
        <f>SUM(D18:D19)</f>
        <v>193</v>
      </c>
      <c r="E20" s="71">
        <f>SUM(E18:E19)</f>
        <v>142</v>
      </c>
      <c r="F20" s="71">
        <f>SUM(F18:F19)</f>
        <v>142</v>
      </c>
      <c r="G20" s="67">
        <f t="shared" si="2"/>
        <v>100</v>
      </c>
      <c r="H20" s="67"/>
      <c r="I20" s="72" t="s">
        <v>24</v>
      </c>
      <c r="J20" s="71">
        <f>SUM(J18:J19)</f>
        <v>193</v>
      </c>
      <c r="K20" s="71">
        <f>SUM(K18:K19)</f>
        <v>142</v>
      </c>
      <c r="L20" s="71">
        <f>SUM(L18:L19)</f>
        <v>142</v>
      </c>
      <c r="M20" s="66">
        <f t="shared" si="3"/>
        <v>100</v>
      </c>
      <c r="N20" s="67"/>
    </row>
    <row r="21" spans="1:14" ht="45">
      <c r="A21" s="97" t="s">
        <v>68</v>
      </c>
      <c r="B21" s="39" t="s">
        <v>66</v>
      </c>
      <c r="C21" s="58" t="s">
        <v>24</v>
      </c>
      <c r="D21" s="38"/>
      <c r="E21" s="38"/>
      <c r="F21" s="38"/>
      <c r="G21" s="9" t="e">
        <f t="shared" si="2"/>
        <v>#DIV/0!</v>
      </c>
      <c r="H21" s="10" t="e">
        <f aca="true" t="shared" si="4" ref="H21:H32">G21-D21</f>
        <v>#DIV/0!</v>
      </c>
      <c r="I21" s="49" t="s">
        <v>24</v>
      </c>
      <c r="J21" s="38"/>
      <c r="K21" s="38"/>
      <c r="L21" s="38"/>
      <c r="M21" s="1" t="e">
        <f t="shared" si="3"/>
        <v>#DIV/0!</v>
      </c>
      <c r="N21" s="10" t="e">
        <f aca="true" t="shared" si="5" ref="N21:N32">M21-J21</f>
        <v>#DIV/0!</v>
      </c>
    </row>
    <row r="22" spans="1:14" ht="60">
      <c r="A22" s="97"/>
      <c r="B22" s="39" t="s">
        <v>67</v>
      </c>
      <c r="C22" s="58" t="s">
        <v>24</v>
      </c>
      <c r="D22" s="38">
        <v>599</v>
      </c>
      <c r="E22" s="38">
        <v>585</v>
      </c>
      <c r="F22" s="38">
        <v>585</v>
      </c>
      <c r="G22" s="9">
        <f t="shared" si="2"/>
        <v>100</v>
      </c>
      <c r="H22" s="10"/>
      <c r="I22" s="49" t="s">
        <v>24</v>
      </c>
      <c r="J22" s="38">
        <v>599</v>
      </c>
      <c r="K22" s="38">
        <v>585</v>
      </c>
      <c r="L22" s="38">
        <v>585</v>
      </c>
      <c r="M22" s="1">
        <f t="shared" si="3"/>
        <v>100</v>
      </c>
      <c r="N22" s="10"/>
    </row>
    <row r="23" spans="1:14" ht="60">
      <c r="A23" s="97"/>
      <c r="B23" s="39" t="s">
        <v>69</v>
      </c>
      <c r="C23" s="58" t="s">
        <v>24</v>
      </c>
      <c r="D23" s="38"/>
      <c r="E23" s="38"/>
      <c r="F23" s="38"/>
      <c r="G23" s="9" t="e">
        <f t="shared" si="2"/>
        <v>#DIV/0!</v>
      </c>
      <c r="H23" s="10" t="e">
        <f t="shared" si="4"/>
        <v>#DIV/0!</v>
      </c>
      <c r="I23" s="49" t="s">
        <v>24</v>
      </c>
      <c r="J23" s="38"/>
      <c r="K23" s="38"/>
      <c r="L23" s="38"/>
      <c r="M23" s="1" t="e">
        <f t="shared" si="3"/>
        <v>#DIV/0!</v>
      </c>
      <c r="N23" s="10" t="e">
        <f t="shared" si="5"/>
        <v>#DIV/0!</v>
      </c>
    </row>
    <row r="24" spans="1:14" ht="20.25" customHeight="1">
      <c r="A24" s="97"/>
      <c r="B24" s="45" t="s">
        <v>60</v>
      </c>
      <c r="C24" s="72" t="s">
        <v>24</v>
      </c>
      <c r="D24" s="46">
        <f>SUM(D21:D23)</f>
        <v>599</v>
      </c>
      <c r="E24" s="46">
        <f>SUM(E21:E23)</f>
        <v>585</v>
      </c>
      <c r="F24" s="46">
        <f>SUM(F21:F23)</f>
        <v>585</v>
      </c>
      <c r="G24" s="67">
        <f t="shared" si="2"/>
        <v>100</v>
      </c>
      <c r="H24" s="67"/>
      <c r="I24" s="72" t="s">
        <v>24</v>
      </c>
      <c r="J24" s="46">
        <f>SUM(J21:J23)</f>
        <v>599</v>
      </c>
      <c r="K24" s="46">
        <f>SUM(K21:K23)</f>
        <v>585</v>
      </c>
      <c r="L24" s="46">
        <f>SUM(L21:L23)</f>
        <v>585</v>
      </c>
      <c r="M24" s="66">
        <f t="shared" si="3"/>
        <v>100</v>
      </c>
      <c r="N24" s="67"/>
    </row>
    <row r="25" spans="1:14" ht="60">
      <c r="A25" s="94" t="s">
        <v>72</v>
      </c>
      <c r="B25" s="39" t="s">
        <v>70</v>
      </c>
      <c r="C25" s="58" t="s">
        <v>24</v>
      </c>
      <c r="D25" s="38">
        <v>130</v>
      </c>
      <c r="E25" s="38">
        <v>104</v>
      </c>
      <c r="F25" s="38">
        <v>104</v>
      </c>
      <c r="G25" s="9">
        <f t="shared" si="2"/>
        <v>100</v>
      </c>
      <c r="H25" s="10">
        <v>0</v>
      </c>
      <c r="I25" s="49" t="s">
        <v>24</v>
      </c>
      <c r="J25" s="38">
        <v>130</v>
      </c>
      <c r="K25" s="38">
        <v>104</v>
      </c>
      <c r="L25" s="38">
        <v>104</v>
      </c>
      <c r="M25" s="1">
        <f t="shared" si="3"/>
        <v>100</v>
      </c>
      <c r="N25" s="10">
        <v>0</v>
      </c>
    </row>
    <row r="26" spans="1:14" ht="60">
      <c r="A26" s="94"/>
      <c r="B26" s="39" t="s">
        <v>71</v>
      </c>
      <c r="C26" s="58" t="s">
        <v>24</v>
      </c>
      <c r="D26" s="38">
        <v>0</v>
      </c>
      <c r="E26" s="38">
        <v>0</v>
      </c>
      <c r="F26" s="38">
        <v>0</v>
      </c>
      <c r="G26" s="9" t="e">
        <f t="shared" si="2"/>
        <v>#DIV/0!</v>
      </c>
      <c r="H26" s="10" t="e">
        <f t="shared" si="4"/>
        <v>#DIV/0!</v>
      </c>
      <c r="I26" s="49" t="s">
        <v>24</v>
      </c>
      <c r="J26" s="38"/>
      <c r="K26" s="38"/>
      <c r="L26" s="38"/>
      <c r="M26" s="1" t="e">
        <f t="shared" si="3"/>
        <v>#DIV/0!</v>
      </c>
      <c r="N26" s="10" t="e">
        <f t="shared" si="5"/>
        <v>#DIV/0!</v>
      </c>
    </row>
    <row r="27" spans="1:14" ht="15">
      <c r="A27" s="94"/>
      <c r="B27" s="45" t="s">
        <v>60</v>
      </c>
      <c r="C27" s="72" t="s">
        <v>24</v>
      </c>
      <c r="D27" s="46">
        <f>SUM(D25:D26)</f>
        <v>130</v>
      </c>
      <c r="E27" s="46">
        <f>SUM(E25:E26)</f>
        <v>104</v>
      </c>
      <c r="F27" s="46">
        <f>SUM(F25:F26)</f>
        <v>104</v>
      </c>
      <c r="G27" s="67">
        <f t="shared" si="2"/>
        <v>100</v>
      </c>
      <c r="H27" s="67">
        <v>0</v>
      </c>
      <c r="I27" s="72" t="s">
        <v>24</v>
      </c>
      <c r="J27" s="46">
        <f>SUM(J25:J26)</f>
        <v>130</v>
      </c>
      <c r="K27" s="46">
        <f>SUM(K25:K26)</f>
        <v>104</v>
      </c>
      <c r="L27" s="46">
        <f>SUM(L25:L26)</f>
        <v>104</v>
      </c>
      <c r="M27" s="66">
        <f t="shared" si="3"/>
        <v>100</v>
      </c>
      <c r="N27" s="67">
        <v>0</v>
      </c>
    </row>
    <row r="28" spans="1:14" ht="45">
      <c r="A28" s="95" t="s">
        <v>73</v>
      </c>
      <c r="B28" s="39" t="s">
        <v>74</v>
      </c>
      <c r="C28" s="58" t="s">
        <v>24</v>
      </c>
      <c r="D28" s="38"/>
      <c r="E28" s="38"/>
      <c r="F28" s="38"/>
      <c r="G28" s="9" t="e">
        <f t="shared" si="2"/>
        <v>#DIV/0!</v>
      </c>
      <c r="H28" s="10" t="e">
        <f t="shared" si="4"/>
        <v>#DIV/0!</v>
      </c>
      <c r="I28" s="49" t="s">
        <v>24</v>
      </c>
      <c r="J28" s="38"/>
      <c r="K28" s="38"/>
      <c r="L28" s="38"/>
      <c r="M28" s="1" t="e">
        <f t="shared" si="3"/>
        <v>#DIV/0!</v>
      </c>
      <c r="N28" s="10" t="e">
        <f t="shared" si="5"/>
        <v>#DIV/0!</v>
      </c>
    </row>
    <row r="29" spans="1:14" ht="60">
      <c r="A29" s="95"/>
      <c r="B29" s="39" t="s">
        <v>75</v>
      </c>
      <c r="C29" s="58" t="s">
        <v>24</v>
      </c>
      <c r="D29" s="38">
        <v>2407</v>
      </c>
      <c r="E29" s="38">
        <v>2360</v>
      </c>
      <c r="F29" s="38">
        <v>2360</v>
      </c>
      <c r="G29" s="9">
        <f t="shared" si="2"/>
        <v>100</v>
      </c>
      <c r="H29" s="10"/>
      <c r="I29" s="49" t="s">
        <v>24</v>
      </c>
      <c r="J29" s="38">
        <v>2407</v>
      </c>
      <c r="K29" s="38">
        <v>2360</v>
      </c>
      <c r="L29" s="38">
        <v>2360</v>
      </c>
      <c r="M29" s="1">
        <f t="shared" si="3"/>
        <v>100</v>
      </c>
      <c r="N29" s="10"/>
    </row>
    <row r="30" spans="1:14" ht="60">
      <c r="A30" s="95"/>
      <c r="B30" s="39" t="s">
        <v>76</v>
      </c>
      <c r="C30" s="58" t="s">
        <v>24</v>
      </c>
      <c r="D30" s="38"/>
      <c r="E30" s="38">
        <v>15</v>
      </c>
      <c r="F30" s="38">
        <v>15</v>
      </c>
      <c r="G30" s="9">
        <f t="shared" si="2"/>
        <v>100</v>
      </c>
      <c r="H30" s="10">
        <f t="shared" si="4"/>
        <v>100</v>
      </c>
      <c r="I30" s="49" t="s">
        <v>24</v>
      </c>
      <c r="J30" s="38"/>
      <c r="K30" s="38">
        <v>15</v>
      </c>
      <c r="L30" s="38">
        <v>15</v>
      </c>
      <c r="M30" s="1">
        <f t="shared" si="3"/>
        <v>100</v>
      </c>
      <c r="N30" s="10">
        <f t="shared" si="5"/>
        <v>100</v>
      </c>
    </row>
    <row r="31" spans="1:14" ht="75">
      <c r="A31" s="95"/>
      <c r="B31" s="39" t="s">
        <v>77</v>
      </c>
      <c r="C31" s="58" t="s">
        <v>24</v>
      </c>
      <c r="D31" s="38">
        <v>22</v>
      </c>
      <c r="E31" s="38">
        <v>18</v>
      </c>
      <c r="F31" s="38">
        <v>18</v>
      </c>
      <c r="G31" s="9">
        <f t="shared" si="2"/>
        <v>100</v>
      </c>
      <c r="H31" s="10"/>
      <c r="I31" s="49" t="s">
        <v>24</v>
      </c>
      <c r="J31" s="38">
        <v>22</v>
      </c>
      <c r="K31" s="38">
        <v>18</v>
      </c>
      <c r="L31" s="38">
        <v>18</v>
      </c>
      <c r="M31" s="1">
        <f t="shared" si="3"/>
        <v>100</v>
      </c>
      <c r="N31" s="10"/>
    </row>
    <row r="32" spans="1:14" ht="60">
      <c r="A32" s="95"/>
      <c r="B32" s="39" t="s">
        <v>78</v>
      </c>
      <c r="C32" s="58" t="s">
        <v>24</v>
      </c>
      <c r="D32" s="38"/>
      <c r="E32" s="38"/>
      <c r="F32" s="38"/>
      <c r="G32" s="9" t="e">
        <f t="shared" si="2"/>
        <v>#DIV/0!</v>
      </c>
      <c r="H32" s="10" t="e">
        <f t="shared" si="4"/>
        <v>#DIV/0!</v>
      </c>
      <c r="I32" s="49" t="s">
        <v>24</v>
      </c>
      <c r="J32" s="38"/>
      <c r="K32" s="38"/>
      <c r="L32" s="38"/>
      <c r="M32" s="1" t="e">
        <f t="shared" si="3"/>
        <v>#DIV/0!</v>
      </c>
      <c r="N32" s="10" t="e">
        <f t="shared" si="5"/>
        <v>#DIV/0!</v>
      </c>
    </row>
    <row r="33" spans="1:14" ht="15">
      <c r="A33" s="95"/>
      <c r="B33" s="45" t="s">
        <v>60</v>
      </c>
      <c r="C33" s="72" t="s">
        <v>24</v>
      </c>
      <c r="D33" s="46">
        <f>SUM(D28:D32)</f>
        <v>2429</v>
      </c>
      <c r="E33" s="46">
        <f>SUM(E28:E32)</f>
        <v>2393</v>
      </c>
      <c r="F33" s="46">
        <f>SUM(F28:F32)</f>
        <v>2393</v>
      </c>
      <c r="G33" s="67">
        <f t="shared" si="2"/>
        <v>100</v>
      </c>
      <c r="H33" s="67"/>
      <c r="I33" s="72" t="s">
        <v>24</v>
      </c>
      <c r="J33" s="46">
        <f>SUM(J28:J32)</f>
        <v>2429</v>
      </c>
      <c r="K33" s="46">
        <f>SUM(K28:K32)</f>
        <v>2393</v>
      </c>
      <c r="L33" s="46">
        <f>SUM(L28:L32)</f>
        <v>2393</v>
      </c>
      <c r="M33" s="66">
        <f t="shared" si="3"/>
        <v>100</v>
      </c>
      <c r="N33" s="67"/>
    </row>
    <row r="34" spans="1:14" ht="15">
      <c r="A34" s="38"/>
      <c r="B34" s="46" t="s">
        <v>54</v>
      </c>
      <c r="C34" s="72" t="s">
        <v>24</v>
      </c>
      <c r="D34" s="46">
        <f>D12+D13+D14+D15+D17+D18+D19+D21+D22+D23+D25+D26+D28+D29+D30+D31+D32</f>
        <v>3893</v>
      </c>
      <c r="E34" s="46">
        <f>E12+E13+E14+E15+E17+E18+E19+E21+E22+E23+E25+E26+E28+E29+E30+E31+E32</f>
        <v>3862</v>
      </c>
      <c r="F34" s="46">
        <f>F12+F13+F14+F15+F17+F18+F19+F21+F22+F23+F25+F26+F28+F29+F30+F31+F32</f>
        <v>3862</v>
      </c>
      <c r="G34" s="67">
        <f t="shared" si="2"/>
        <v>100</v>
      </c>
      <c r="H34" s="67"/>
      <c r="I34" s="72" t="s">
        <v>24</v>
      </c>
      <c r="J34" s="46">
        <f>J12+J13+J14+J15+J17+J18+J19+J21+J22+J23+J25+J26+J28+J29+J30+J31+J32</f>
        <v>3893</v>
      </c>
      <c r="K34" s="46">
        <f>K12+K13+K14+K15+K17+K18+K19+K21+K22+K23+K25+K26+K28+K29+K30+K31+K32</f>
        <v>3862</v>
      </c>
      <c r="L34" s="46">
        <f>L12+L13+L14+L15+L17+L18+L19+L21+L22+L23+L25+L26+L28+L29+L30+L31+L32</f>
        <v>3862</v>
      </c>
      <c r="M34" s="66">
        <f t="shared" si="3"/>
        <v>100</v>
      </c>
      <c r="N34" s="67"/>
    </row>
    <row r="36" ht="15">
      <c r="B36" t="s">
        <v>104</v>
      </c>
    </row>
    <row r="38" ht="15">
      <c r="B38" t="s">
        <v>110</v>
      </c>
    </row>
    <row r="39" ht="15">
      <c r="B39" t="s">
        <v>111</v>
      </c>
    </row>
  </sheetData>
  <sheetProtection/>
  <mergeCells count="18">
    <mergeCell ref="A21:A24"/>
    <mergeCell ref="A25:A27"/>
    <mergeCell ref="A28:A33"/>
    <mergeCell ref="I1:J1"/>
    <mergeCell ref="M1:N1"/>
    <mergeCell ref="B4:M4"/>
    <mergeCell ref="B5:M5"/>
    <mergeCell ref="B6:M6"/>
    <mergeCell ref="B3:M3"/>
    <mergeCell ref="B2:M2"/>
    <mergeCell ref="A12:A16"/>
    <mergeCell ref="A18:A20"/>
    <mergeCell ref="B8:N8"/>
    <mergeCell ref="B9:B10"/>
    <mergeCell ref="B7:E7"/>
    <mergeCell ref="C9:H9"/>
    <mergeCell ref="I9:N9"/>
    <mergeCell ref="A8:A10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25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9.140625" defaultRowHeight="15"/>
  <cols>
    <col min="1" max="1" width="46.421875" style="0" customWidth="1"/>
    <col min="2" max="2" width="8.8515625" style="0" customWidth="1"/>
    <col min="3" max="3" width="12.28125" style="0" customWidth="1"/>
    <col min="4" max="5" width="7.7109375" style="0" customWidth="1"/>
    <col min="6" max="6" width="7.8515625" style="0" customWidth="1"/>
    <col min="7" max="7" width="8.00390625" style="0" customWidth="1"/>
    <col min="8" max="8" width="7.8515625" style="0" customWidth="1"/>
    <col min="9" max="9" width="8.00390625" style="0" customWidth="1"/>
    <col min="10" max="10" width="9.28125" style="0" customWidth="1"/>
    <col min="11" max="11" width="8.00390625" style="0" customWidth="1"/>
    <col min="12" max="12" width="7.57421875" style="0" customWidth="1"/>
    <col min="13" max="13" width="8.28125" style="0" customWidth="1"/>
    <col min="14" max="14" width="7.7109375" style="0" customWidth="1"/>
    <col min="15" max="15" width="7.8515625" style="0" customWidth="1"/>
    <col min="16" max="16" width="9.57421875" style="0" customWidth="1"/>
    <col min="17" max="17" width="10.140625" style="0" customWidth="1"/>
  </cols>
  <sheetData>
    <row r="1" spans="4:17" ht="15">
      <c r="D1" s="25"/>
      <c r="G1" s="107"/>
      <c r="H1" s="107"/>
      <c r="N1" s="108" t="s">
        <v>50</v>
      </c>
      <c r="O1" s="108"/>
      <c r="P1" s="108"/>
      <c r="Q1" s="108"/>
    </row>
    <row r="2" spans="1:17" ht="15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0"/>
    </row>
    <row r="3" spans="1:17" ht="1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0"/>
    </row>
    <row r="4" spans="1:17" ht="1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28"/>
    </row>
    <row r="5" spans="1:17" ht="15" customHeight="1">
      <c r="A5" s="105" t="s">
        <v>115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25"/>
    </row>
    <row r="6" spans="1:17" ht="9.75" customHeight="1">
      <c r="A6" s="110" t="s">
        <v>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26"/>
    </row>
    <row r="7" spans="1:17" ht="15">
      <c r="A7" s="99"/>
      <c r="B7" s="99"/>
      <c r="C7" s="99"/>
      <c r="D7" s="99"/>
      <c r="E7" s="22"/>
      <c r="F7" s="20"/>
      <c r="G7" s="20"/>
      <c r="H7" s="20"/>
      <c r="I7" s="20"/>
      <c r="J7" s="20"/>
      <c r="K7" s="20"/>
      <c r="L7" s="20"/>
      <c r="M7" s="20"/>
      <c r="O7" s="118" t="s">
        <v>17</v>
      </c>
      <c r="P7" s="118"/>
      <c r="Q7" s="29"/>
    </row>
    <row r="8" spans="1:17" ht="20.25" customHeight="1">
      <c r="A8" s="119" t="s">
        <v>18</v>
      </c>
      <c r="B8" s="119" t="s">
        <v>1</v>
      </c>
      <c r="C8" s="122" t="s">
        <v>108</v>
      </c>
      <c r="D8" s="103" t="s">
        <v>35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20.25" customHeight="1">
      <c r="A9" s="120"/>
      <c r="B9" s="120"/>
      <c r="C9" s="123"/>
      <c r="D9" s="104" t="s">
        <v>2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36.75" customHeight="1">
      <c r="A10" s="121"/>
      <c r="B10" s="121"/>
      <c r="C10" s="124"/>
      <c r="D10" s="1" t="s">
        <v>4</v>
      </c>
      <c r="E10" s="24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5" t="s">
        <v>21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5" t="s">
        <v>22</v>
      </c>
    </row>
    <row r="11" spans="1:17" ht="12.75" customHeight="1">
      <c r="A11" s="6">
        <v>1</v>
      </c>
      <c r="B11" s="6">
        <v>2</v>
      </c>
      <c r="C11" s="6">
        <v>3</v>
      </c>
      <c r="D11" s="2">
        <v>4</v>
      </c>
      <c r="E11" s="3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4">
        <v>15</v>
      </c>
      <c r="P11" s="4">
        <v>16</v>
      </c>
      <c r="Q11" s="4">
        <v>17</v>
      </c>
    </row>
    <row r="12" spans="1:17" ht="15.75" customHeight="1">
      <c r="A12" s="115" t="s">
        <v>84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</row>
    <row r="13" spans="1:17" ht="38.25" customHeight="1">
      <c r="A13" s="14" t="s">
        <v>36</v>
      </c>
      <c r="B13" s="19" t="s">
        <v>26</v>
      </c>
      <c r="C13" s="23"/>
      <c r="D13" s="19"/>
      <c r="E13" s="37"/>
      <c r="F13" s="37"/>
      <c r="G13" s="37"/>
      <c r="H13" s="37"/>
      <c r="I13" s="37"/>
      <c r="J13" s="23">
        <f>D13+E13+F13+G13+H13+I13</f>
        <v>0</v>
      </c>
      <c r="K13" s="37"/>
      <c r="L13" s="37"/>
      <c r="M13" s="37"/>
      <c r="N13" s="37"/>
      <c r="O13" s="37"/>
      <c r="P13" s="37"/>
      <c r="Q13" s="23">
        <f>D13+E13+F13+G13+H13+I13+K13+L13+M13+N13+O13+P13</f>
        <v>0</v>
      </c>
    </row>
    <row r="14" spans="1:17" ht="39" customHeight="1">
      <c r="A14" s="14" t="s">
        <v>38</v>
      </c>
      <c r="B14" s="19" t="s">
        <v>26</v>
      </c>
      <c r="C14" s="23">
        <v>288</v>
      </c>
      <c r="D14" s="37"/>
      <c r="E14" s="37"/>
      <c r="F14" s="37"/>
      <c r="G14" s="37"/>
      <c r="H14" s="37"/>
      <c r="I14" s="37">
        <v>96</v>
      </c>
      <c r="J14" s="23">
        <v>96</v>
      </c>
      <c r="K14" s="37">
        <v>96</v>
      </c>
      <c r="L14" s="37">
        <v>96</v>
      </c>
      <c r="M14" s="37"/>
      <c r="N14" s="37"/>
      <c r="O14" s="37"/>
      <c r="P14" s="37"/>
      <c r="Q14" s="23">
        <f>D14+E14+F14+G14+H14+I14+K14+L14+M14+N14+O14+P14</f>
        <v>288</v>
      </c>
    </row>
    <row r="15" spans="1:17" ht="39" customHeight="1">
      <c r="A15" s="14" t="s">
        <v>37</v>
      </c>
      <c r="B15" s="19" t="s">
        <v>26</v>
      </c>
      <c r="C15" s="23"/>
      <c r="D15" s="37"/>
      <c r="E15" s="37"/>
      <c r="F15" s="37"/>
      <c r="G15" s="37"/>
      <c r="H15" s="37"/>
      <c r="I15" s="37"/>
      <c r="J15" s="23">
        <f>D15+E15+F15+G15+H15+I15</f>
        <v>0</v>
      </c>
      <c r="K15" s="37"/>
      <c r="L15" s="37"/>
      <c r="M15" s="37"/>
      <c r="N15" s="37"/>
      <c r="O15" s="37"/>
      <c r="P15" s="37"/>
      <c r="Q15" s="23">
        <f>D15+E15+F15+G15+H15+I15+K15+L15+M15+N15+O15+P15</f>
        <v>0</v>
      </c>
    </row>
    <row r="16" spans="1:17" ht="15.75" customHeight="1">
      <c r="A16" s="115" t="s">
        <v>85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</row>
    <row r="17" spans="1:17" ht="38.25">
      <c r="A17" s="14" t="s">
        <v>36</v>
      </c>
      <c r="B17" s="37" t="s">
        <v>53</v>
      </c>
      <c r="C17" s="34"/>
      <c r="D17" s="37"/>
      <c r="E17" s="37"/>
      <c r="F17" s="37"/>
      <c r="G17" s="37"/>
      <c r="H17" s="37"/>
      <c r="I17" s="37"/>
      <c r="J17" s="36">
        <f>D17+E17+F17+G17+H17+I17</f>
        <v>0</v>
      </c>
      <c r="K17" s="37"/>
      <c r="L17" s="37"/>
      <c r="M17" s="37"/>
      <c r="N17" s="37"/>
      <c r="O17" s="37"/>
      <c r="P17" s="37"/>
      <c r="Q17" s="34">
        <f>D17+E17+F17+G17+H17+I17+K17+L17+M17+N17+O17+P17</f>
        <v>0</v>
      </c>
    </row>
    <row r="18" spans="1:17" ht="38.25">
      <c r="A18" s="14" t="s">
        <v>38</v>
      </c>
      <c r="B18" s="37" t="s">
        <v>53</v>
      </c>
      <c r="C18" s="34">
        <v>6048</v>
      </c>
      <c r="D18" s="37"/>
      <c r="E18" s="37"/>
      <c r="F18" s="37"/>
      <c r="G18" s="37"/>
      <c r="H18" s="37"/>
      <c r="I18" s="87">
        <v>2016</v>
      </c>
      <c r="J18" s="36">
        <v>2016</v>
      </c>
      <c r="K18" s="92">
        <v>2016</v>
      </c>
      <c r="L18" s="92">
        <v>2016</v>
      </c>
      <c r="M18" s="37"/>
      <c r="N18" s="37"/>
      <c r="O18" s="37"/>
      <c r="P18" s="37"/>
      <c r="Q18" s="34">
        <f>D18+E18+F18+G18+H18+I18+K18+L18+M18+N18+O18+P18</f>
        <v>6048</v>
      </c>
    </row>
    <row r="19" spans="1:17" ht="38.25">
      <c r="A19" s="14" t="s">
        <v>37</v>
      </c>
      <c r="B19" s="37" t="s">
        <v>53</v>
      </c>
      <c r="C19" s="34"/>
      <c r="D19" s="37"/>
      <c r="E19" s="37"/>
      <c r="F19" s="37"/>
      <c r="G19" s="37"/>
      <c r="H19" s="37"/>
      <c r="I19" s="37"/>
      <c r="J19" s="36">
        <f>D19+E19+F19+G19+H19+I19</f>
        <v>0</v>
      </c>
      <c r="K19" s="37"/>
      <c r="L19" s="37"/>
      <c r="M19" s="37"/>
      <c r="N19" s="37"/>
      <c r="O19" s="37"/>
      <c r="P19" s="37"/>
      <c r="Q19" s="34">
        <f>D19+E19+F19+G19+H19+I19+K19+L19+M19+N19+O19+P19</f>
        <v>0</v>
      </c>
    </row>
    <row r="20" ht="15">
      <c r="A20" s="31"/>
    </row>
    <row r="21" ht="15">
      <c r="A21" s="93" t="s">
        <v>116</v>
      </c>
    </row>
    <row r="22" ht="15">
      <c r="A22" s="35"/>
    </row>
    <row r="23" ht="15">
      <c r="A23" s="31"/>
    </row>
    <row r="24" ht="15">
      <c r="A24" s="35"/>
    </row>
    <row r="25" ht="15">
      <c r="A25" s="31" t="s">
        <v>112</v>
      </c>
    </row>
  </sheetData>
  <sheetProtection/>
  <mergeCells count="16">
    <mergeCell ref="A16:Q16"/>
    <mergeCell ref="A12:Q12"/>
    <mergeCell ref="A6:P6"/>
    <mergeCell ref="A7:D7"/>
    <mergeCell ref="O7:P7"/>
    <mergeCell ref="A8:A10"/>
    <mergeCell ref="B8:B10"/>
    <mergeCell ref="C8:C10"/>
    <mergeCell ref="D8:Q8"/>
    <mergeCell ref="D9:Q9"/>
    <mergeCell ref="A5:P5"/>
    <mergeCell ref="G1:H1"/>
    <mergeCell ref="N1:Q1"/>
    <mergeCell ref="A2:P2"/>
    <mergeCell ref="A3:P3"/>
    <mergeCell ref="A4:P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N21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40.421875" style="0" customWidth="1"/>
    <col min="2" max="2" width="6.28125" style="0" customWidth="1"/>
    <col min="3" max="6" width="12.7109375" style="0" customWidth="1"/>
    <col min="7" max="7" width="12.140625" style="0" customWidth="1"/>
    <col min="8" max="8" width="6.140625" style="0" customWidth="1"/>
    <col min="9" max="9" width="12.7109375" style="0" customWidth="1"/>
    <col min="10" max="10" width="14.421875" style="0" customWidth="1"/>
    <col min="11" max="11" width="15.28125" style="0" customWidth="1"/>
    <col min="12" max="12" width="16.7109375" style="0" customWidth="1"/>
    <col min="13" max="13" width="12.28125" style="0" customWidth="1"/>
  </cols>
  <sheetData>
    <row r="1" spans="4:14" ht="15">
      <c r="D1" s="25"/>
      <c r="H1" s="107"/>
      <c r="I1" s="107"/>
      <c r="K1" s="13"/>
      <c r="L1" s="108" t="s">
        <v>50</v>
      </c>
      <c r="M1" s="108"/>
      <c r="N1" s="18"/>
    </row>
    <row r="2" spans="1:13" ht="15">
      <c r="A2" s="114" t="s">
        <v>107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0"/>
    </row>
    <row r="3" spans="1:13" ht="1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0"/>
    </row>
    <row r="4" spans="1:12" ht="1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" customHeight="1">
      <c r="A5" s="105" t="s">
        <v>117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9.75" customHeight="1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3" ht="15">
      <c r="A7" s="99"/>
      <c r="B7" s="99"/>
      <c r="C7" s="99"/>
      <c r="D7" s="99"/>
      <c r="E7" s="22"/>
      <c r="F7" s="20"/>
      <c r="G7" s="20"/>
      <c r="H7" s="20"/>
      <c r="I7" s="20"/>
      <c r="J7" s="20"/>
      <c r="K7" s="20"/>
      <c r="L7" s="118" t="s">
        <v>20</v>
      </c>
      <c r="M7" s="118"/>
    </row>
    <row r="8" spans="1:13" ht="24" customHeight="1">
      <c r="A8" s="112" t="s">
        <v>23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4" customHeight="1">
      <c r="A9" s="101" t="s">
        <v>18</v>
      </c>
      <c r="B9" s="112" t="s">
        <v>39</v>
      </c>
      <c r="C9" s="112"/>
      <c r="D9" s="112"/>
      <c r="E9" s="112"/>
      <c r="F9" s="112"/>
      <c r="G9" s="112"/>
      <c r="H9" s="112" t="s">
        <v>40</v>
      </c>
      <c r="I9" s="112"/>
      <c r="J9" s="112"/>
      <c r="K9" s="112"/>
      <c r="L9" s="112"/>
      <c r="M9" s="112"/>
    </row>
    <row r="10" spans="1:13" ht="162.75" customHeight="1">
      <c r="A10" s="101"/>
      <c r="B10" s="19" t="s">
        <v>1</v>
      </c>
      <c r="C10" s="89" t="s">
        <v>108</v>
      </c>
      <c r="D10" s="24" t="s">
        <v>41</v>
      </c>
      <c r="E10" s="24" t="s">
        <v>42</v>
      </c>
      <c r="F10" s="24" t="s">
        <v>30</v>
      </c>
      <c r="G10" s="24" t="s">
        <v>28</v>
      </c>
      <c r="H10" s="24" t="s">
        <v>1</v>
      </c>
      <c r="I10" s="89" t="s">
        <v>108</v>
      </c>
      <c r="J10" s="24" t="s">
        <v>34</v>
      </c>
      <c r="K10" s="24" t="s">
        <v>44</v>
      </c>
      <c r="L10" s="24" t="s">
        <v>31</v>
      </c>
      <c r="M10" s="24" t="s">
        <v>27</v>
      </c>
    </row>
    <row r="11" spans="1:13" ht="18" customHeight="1">
      <c r="A11" s="6">
        <v>1</v>
      </c>
      <c r="B11" s="6">
        <v>2</v>
      </c>
      <c r="C11" s="8">
        <v>3</v>
      </c>
      <c r="D11" s="24">
        <v>4</v>
      </c>
      <c r="E11" s="24">
        <v>5</v>
      </c>
      <c r="F11" s="24">
        <v>6</v>
      </c>
      <c r="G11" s="8">
        <v>7</v>
      </c>
      <c r="H11" s="8">
        <v>8</v>
      </c>
      <c r="I11" s="24">
        <v>9</v>
      </c>
      <c r="J11" s="24">
        <v>10</v>
      </c>
      <c r="K11" s="24">
        <v>11</v>
      </c>
      <c r="L11" s="24">
        <v>11</v>
      </c>
      <c r="M11" s="8">
        <v>7</v>
      </c>
    </row>
    <row r="12" spans="1:13" ht="40.5" customHeight="1">
      <c r="A12" s="14" t="s">
        <v>36</v>
      </c>
      <c r="B12" s="19" t="s">
        <v>24</v>
      </c>
      <c r="C12" s="5"/>
      <c r="D12" s="1"/>
      <c r="E12" s="1"/>
      <c r="F12" s="9" t="e">
        <f>ROUND(E12/D12*100,1)</f>
        <v>#DIV/0!</v>
      </c>
      <c r="G12" s="10" t="e">
        <f>F12-C12</f>
        <v>#DIV/0!</v>
      </c>
      <c r="H12" s="24" t="s">
        <v>24</v>
      </c>
      <c r="I12" s="5"/>
      <c r="J12" s="12"/>
      <c r="K12" s="12"/>
      <c r="L12" s="1" t="e">
        <f>ROUND(K12/J12*100,1)</f>
        <v>#DIV/0!</v>
      </c>
      <c r="M12" s="10" t="e">
        <f>L12-I12</f>
        <v>#DIV/0!</v>
      </c>
    </row>
    <row r="13" spans="1:13" ht="40.5" customHeight="1">
      <c r="A13" s="14" t="s">
        <v>38</v>
      </c>
      <c r="B13" s="19" t="s">
        <v>24</v>
      </c>
      <c r="C13" s="5">
        <v>100</v>
      </c>
      <c r="D13" s="1">
        <v>84</v>
      </c>
      <c r="E13" s="1">
        <v>84</v>
      </c>
      <c r="F13" s="9">
        <f>ROUND(E13/D13*100,1)</f>
        <v>100</v>
      </c>
      <c r="G13" s="10">
        <f>F13-C13</f>
        <v>0</v>
      </c>
      <c r="H13" s="24" t="s">
        <v>24</v>
      </c>
      <c r="I13" s="5">
        <v>100</v>
      </c>
      <c r="J13" s="12">
        <v>84</v>
      </c>
      <c r="K13" s="12">
        <v>84</v>
      </c>
      <c r="L13" s="1">
        <f>ROUND(K13/J13*100,1)</f>
        <v>100</v>
      </c>
      <c r="M13" s="10">
        <f>L13-I13</f>
        <v>0</v>
      </c>
    </row>
    <row r="14" spans="1:13" ht="50.25" customHeight="1">
      <c r="A14" s="14" t="s">
        <v>37</v>
      </c>
      <c r="B14" s="19" t="s">
        <v>24</v>
      </c>
      <c r="C14" s="5"/>
      <c r="D14" s="1"/>
      <c r="E14" s="1"/>
      <c r="F14" s="9" t="e">
        <f>ROUND(E14/D14*100,1)</f>
        <v>#DIV/0!</v>
      </c>
      <c r="G14" s="10" t="e">
        <f>F14-C14</f>
        <v>#DIV/0!</v>
      </c>
      <c r="H14" s="24" t="s">
        <v>24</v>
      </c>
      <c r="I14" s="5"/>
      <c r="J14" s="12"/>
      <c r="K14" s="12"/>
      <c r="L14" s="1" t="e">
        <f>ROUND(K14/J14*100,1)</f>
        <v>#DIV/0!</v>
      </c>
      <c r="M14" s="10" t="e">
        <f>L14-I14</f>
        <v>#DIV/0!</v>
      </c>
    </row>
    <row r="15" spans="1:12" ht="15">
      <c r="A15" s="21"/>
      <c r="B15" s="21"/>
      <c r="C15" s="21"/>
      <c r="D15" s="21"/>
      <c r="E15" s="21"/>
      <c r="I15" s="11"/>
      <c r="J15" s="11"/>
      <c r="K15" s="11"/>
      <c r="L15" s="11"/>
    </row>
    <row r="16" spans="1:12" ht="15">
      <c r="A16" s="86" t="s">
        <v>106</v>
      </c>
      <c r="B16" s="21"/>
      <c r="C16" s="21"/>
      <c r="D16" s="21"/>
      <c r="E16" s="21"/>
      <c r="I16" s="11"/>
      <c r="J16" s="11"/>
      <c r="K16" s="11"/>
      <c r="L16" s="11"/>
    </row>
    <row r="17" ht="15">
      <c r="A17" s="86" t="s">
        <v>105</v>
      </c>
    </row>
    <row r="18" ht="15">
      <c r="A18" s="31"/>
    </row>
    <row r="19" ht="15">
      <c r="A19" s="27"/>
    </row>
    <row r="20" ht="15">
      <c r="A20" s="31" t="s">
        <v>118</v>
      </c>
    </row>
    <row r="21" ht="15">
      <c r="A21" s="21"/>
    </row>
  </sheetData>
  <sheetProtection/>
  <mergeCells count="13">
    <mergeCell ref="A6:L6"/>
    <mergeCell ref="A7:D7"/>
    <mergeCell ref="A8:M8"/>
    <mergeCell ref="A9:A10"/>
    <mergeCell ref="B9:G9"/>
    <mergeCell ref="H9:M9"/>
    <mergeCell ref="L7:M7"/>
    <mergeCell ref="A5:L5"/>
    <mergeCell ref="H1:I1"/>
    <mergeCell ref="L1:M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view="pageBreakPreview" zoomScale="120" zoomScaleSheetLayoutView="120" zoomScalePageLayoutView="0" workbookViewId="0" topLeftCell="B4">
      <selection activeCell="N1" sqref="N1:Q1"/>
    </sheetView>
  </sheetViews>
  <sheetFormatPr defaultColWidth="9.140625" defaultRowHeight="15"/>
  <cols>
    <col min="1" max="1" width="46.421875" style="0" customWidth="1"/>
    <col min="2" max="2" width="8.8515625" style="0" customWidth="1"/>
    <col min="3" max="3" width="12.28125" style="0" customWidth="1"/>
    <col min="4" max="5" width="7.7109375" style="0" customWidth="1"/>
    <col min="6" max="6" width="7.8515625" style="0" customWidth="1"/>
    <col min="7" max="7" width="8.00390625" style="0" customWidth="1"/>
    <col min="8" max="8" width="7.8515625" style="0" customWidth="1"/>
    <col min="9" max="9" width="8.00390625" style="0" customWidth="1"/>
    <col min="10" max="10" width="9.28125" style="0" customWidth="1"/>
    <col min="11" max="11" width="8.00390625" style="0" customWidth="1"/>
    <col min="12" max="12" width="7.57421875" style="0" customWidth="1"/>
    <col min="13" max="13" width="8.28125" style="0" customWidth="1"/>
    <col min="14" max="14" width="7.7109375" style="0" customWidth="1"/>
    <col min="15" max="15" width="7.8515625" style="0" customWidth="1"/>
    <col min="16" max="16" width="9.57421875" style="0" customWidth="1"/>
    <col min="17" max="17" width="10.140625" style="0" customWidth="1"/>
  </cols>
  <sheetData>
    <row r="1" spans="4:17" ht="15">
      <c r="D1" s="54"/>
      <c r="G1" s="107"/>
      <c r="H1" s="107"/>
      <c r="N1" s="108" t="s">
        <v>109</v>
      </c>
      <c r="O1" s="108"/>
      <c r="P1" s="108"/>
      <c r="Q1" s="108"/>
    </row>
    <row r="2" spans="1:17" ht="15">
      <c r="A2" s="109" t="s">
        <v>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2"/>
    </row>
    <row r="3" spans="1:17" ht="1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52"/>
    </row>
    <row r="4" spans="1:17" ht="1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53"/>
    </row>
    <row r="5" spans="1:17" ht="15" customHeight="1">
      <c r="A5" s="106" t="s">
        <v>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54"/>
    </row>
    <row r="6" spans="1:17" ht="9.75" customHeight="1">
      <c r="A6" s="110" t="s">
        <v>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56"/>
    </row>
    <row r="7" spans="1:17" ht="15">
      <c r="A7" s="99"/>
      <c r="B7" s="99"/>
      <c r="C7" s="99"/>
      <c r="D7" s="99"/>
      <c r="E7" s="55"/>
      <c r="F7" s="56"/>
      <c r="G7" s="56"/>
      <c r="H7" s="56"/>
      <c r="I7" s="56"/>
      <c r="J7" s="56"/>
      <c r="K7" s="56"/>
      <c r="L7" s="56"/>
      <c r="M7" s="56"/>
      <c r="O7" s="118" t="s">
        <v>17</v>
      </c>
      <c r="P7" s="118"/>
      <c r="Q7" s="61"/>
    </row>
    <row r="8" spans="1:17" ht="20.25" customHeight="1">
      <c r="A8" s="119" t="s">
        <v>18</v>
      </c>
      <c r="B8" s="119" t="s">
        <v>1</v>
      </c>
      <c r="C8" s="122" t="s">
        <v>52</v>
      </c>
      <c r="D8" s="125" t="s">
        <v>2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1:17" ht="70.5" customHeight="1">
      <c r="A9" s="121"/>
      <c r="B9" s="121"/>
      <c r="C9" s="124"/>
      <c r="D9" s="1" t="s">
        <v>4</v>
      </c>
      <c r="E9" s="49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50" t="s">
        <v>21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50" t="s">
        <v>22</v>
      </c>
    </row>
    <row r="10" spans="1:17" ht="12.75" customHeight="1">
      <c r="A10" s="6">
        <v>1</v>
      </c>
      <c r="B10" s="6">
        <v>2</v>
      </c>
      <c r="C10" s="6">
        <v>3</v>
      </c>
      <c r="D10" s="2">
        <v>4</v>
      </c>
      <c r="E10" s="3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4">
        <v>15</v>
      </c>
      <c r="P10" s="4">
        <v>16</v>
      </c>
      <c r="Q10" s="4">
        <v>17</v>
      </c>
    </row>
    <row r="11" spans="1:17" ht="15.75" customHeight="1">
      <c r="A11" s="115" t="s">
        <v>84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</row>
    <row r="12" spans="1:17" ht="38.25" customHeight="1">
      <c r="A12" s="14" t="s">
        <v>86</v>
      </c>
      <c r="B12" s="58" t="s">
        <v>26</v>
      </c>
      <c r="C12" s="57">
        <v>3500</v>
      </c>
      <c r="D12" s="58"/>
      <c r="E12" s="58"/>
      <c r="F12" s="58"/>
      <c r="G12" s="58"/>
      <c r="H12" s="58"/>
      <c r="I12" s="58"/>
      <c r="J12" s="57">
        <f>D12+E12+F12+G12+H12+I12</f>
        <v>0</v>
      </c>
      <c r="K12" s="58"/>
      <c r="L12" s="58"/>
      <c r="M12" s="58"/>
      <c r="N12" s="58"/>
      <c r="O12" s="58"/>
      <c r="P12" s="58"/>
      <c r="Q12" s="57">
        <f>D12+E12+F12+G12+H12+I12+K12+L12+M12+N12+O12+P12</f>
        <v>0</v>
      </c>
    </row>
    <row r="13" spans="1:17" ht="53.25" customHeight="1">
      <c r="A13" s="14" t="s">
        <v>87</v>
      </c>
      <c r="B13" s="58" t="s">
        <v>26</v>
      </c>
      <c r="C13" s="57">
        <v>2500</v>
      </c>
      <c r="D13" s="58"/>
      <c r="E13" s="58"/>
      <c r="F13" s="58"/>
      <c r="G13" s="58"/>
      <c r="H13" s="58"/>
      <c r="I13" s="58"/>
      <c r="J13" s="57">
        <f>D13+E13+F13+G13+H13+I13</f>
        <v>0</v>
      </c>
      <c r="K13" s="58"/>
      <c r="L13" s="58"/>
      <c r="M13" s="58"/>
      <c r="N13" s="58"/>
      <c r="O13" s="58"/>
      <c r="P13" s="58"/>
      <c r="Q13" s="57">
        <f>D13+E13+F13+G13+H13+I13+K13+L13+M13+N13+O13+P13</f>
        <v>0</v>
      </c>
    </row>
    <row r="14" spans="1:17" ht="39" customHeight="1">
      <c r="A14" s="14" t="s">
        <v>88</v>
      </c>
      <c r="B14" s="58" t="s">
        <v>26</v>
      </c>
      <c r="C14" s="57">
        <v>210</v>
      </c>
      <c r="D14" s="40"/>
      <c r="E14" s="40"/>
      <c r="F14" s="40"/>
      <c r="G14" s="40"/>
      <c r="H14" s="40"/>
      <c r="I14" s="40"/>
      <c r="J14" s="60">
        <f>ROUND((D14+E14+F14+G14+H14+I14)/6,0)</f>
        <v>0</v>
      </c>
      <c r="K14" s="40"/>
      <c r="L14" s="40"/>
      <c r="M14" s="40"/>
      <c r="N14" s="40"/>
      <c r="O14" s="40"/>
      <c r="P14" s="40"/>
      <c r="Q14" s="60">
        <f>ROUND((D14+E14+F14+G14+H14+I14+K14+L14+M14+N14+O14+P14)/12,0)</f>
        <v>0</v>
      </c>
    </row>
    <row r="15" ht="15">
      <c r="A15" s="31"/>
    </row>
    <row r="16" ht="15">
      <c r="A16" s="51" t="s">
        <v>19</v>
      </c>
    </row>
    <row r="17" ht="15">
      <c r="A17" s="51"/>
    </row>
    <row r="18" ht="15">
      <c r="A18" s="31"/>
    </row>
    <row r="19" ht="15">
      <c r="A19" s="51"/>
    </row>
    <row r="20" ht="15">
      <c r="A20" s="31" t="s">
        <v>47</v>
      </c>
    </row>
  </sheetData>
  <sheetProtection/>
  <mergeCells count="14">
    <mergeCell ref="A11:Q11"/>
    <mergeCell ref="A6:P6"/>
    <mergeCell ref="A7:D7"/>
    <mergeCell ref="O7:P7"/>
    <mergeCell ref="A8:A9"/>
    <mergeCell ref="B8:B9"/>
    <mergeCell ref="C8:C9"/>
    <mergeCell ref="D8:Q8"/>
    <mergeCell ref="A5:P5"/>
    <mergeCell ref="G1:H1"/>
    <mergeCell ref="N1:Q1"/>
    <mergeCell ref="A2:P2"/>
    <mergeCell ref="A3:P3"/>
    <mergeCell ref="A4:P4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"/>
  <sheetViews>
    <sheetView view="pageBreakPreview" zoomScaleSheetLayoutView="100" zoomScalePageLayoutView="0" workbookViewId="0" topLeftCell="A1">
      <selection activeCell="Y35" sqref="Y35"/>
    </sheetView>
  </sheetViews>
  <sheetFormatPr defaultColWidth="9.140625" defaultRowHeight="15"/>
  <cols>
    <col min="1" max="1" width="28.28125" style="0" customWidth="1"/>
    <col min="2" max="2" width="6.28125" style="0" customWidth="1"/>
    <col min="3" max="3" width="8.8515625" style="0" customWidth="1"/>
    <col min="4" max="4" width="11.7109375" style="0" customWidth="1"/>
    <col min="5" max="5" width="9.8515625" style="0" customWidth="1"/>
    <col min="6" max="6" width="12.7109375" style="0" customWidth="1"/>
    <col min="7" max="7" width="7.57421875" style="0" customWidth="1"/>
    <col min="8" max="8" width="6.140625" style="0" customWidth="1"/>
    <col min="9" max="9" width="10.421875" style="0" customWidth="1"/>
    <col min="10" max="10" width="11.28125" style="0" customWidth="1"/>
    <col min="11" max="11" width="13.421875" style="0" customWidth="1"/>
    <col min="12" max="12" width="16.7109375" style="0" customWidth="1"/>
    <col min="13" max="13" width="7.421875" style="0" customWidth="1"/>
  </cols>
  <sheetData>
    <row r="1" spans="4:14" ht="15">
      <c r="D1" s="54"/>
      <c r="H1" s="107"/>
      <c r="I1" s="107"/>
      <c r="K1" s="13"/>
      <c r="L1" s="108" t="s">
        <v>101</v>
      </c>
      <c r="M1" s="108"/>
      <c r="N1" s="54"/>
    </row>
    <row r="2" spans="1:13" ht="15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2"/>
    </row>
    <row r="3" spans="1:13" ht="1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52"/>
    </row>
    <row r="4" spans="1:12" ht="1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" customHeight="1">
      <c r="A5" s="106" t="s">
        <v>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9.75" customHeight="1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3" ht="15">
      <c r="A7" s="99"/>
      <c r="B7" s="99"/>
      <c r="C7" s="99"/>
      <c r="D7" s="99"/>
      <c r="E7" s="55"/>
      <c r="F7" s="56"/>
      <c r="G7" s="56"/>
      <c r="H7" s="56"/>
      <c r="I7" s="56"/>
      <c r="J7" s="56"/>
      <c r="K7" s="56"/>
      <c r="L7" s="118"/>
      <c r="M7" s="118"/>
    </row>
    <row r="8" spans="1:13" ht="24" customHeight="1">
      <c r="A8" s="112" t="s">
        <v>23</v>
      </c>
      <c r="B8" s="112"/>
      <c r="C8" s="112"/>
      <c r="D8" s="112"/>
      <c r="E8" s="112"/>
      <c r="F8" s="112"/>
      <c r="G8" s="112"/>
      <c r="H8" s="82"/>
      <c r="I8" s="82"/>
      <c r="J8" s="82"/>
      <c r="K8" s="82"/>
      <c r="L8" s="82"/>
      <c r="M8" s="82"/>
    </row>
    <row r="9" spans="1:13" ht="30" customHeight="1">
      <c r="A9" s="101" t="s">
        <v>18</v>
      </c>
      <c r="B9" s="112" t="s">
        <v>89</v>
      </c>
      <c r="C9" s="112"/>
      <c r="D9" s="112"/>
      <c r="E9" s="112"/>
      <c r="F9" s="112"/>
      <c r="G9" s="112"/>
      <c r="H9" s="128"/>
      <c r="I9" s="128"/>
      <c r="J9" s="128"/>
      <c r="K9" s="128"/>
      <c r="L9" s="128"/>
      <c r="M9" s="128"/>
    </row>
    <row r="10" spans="1:13" ht="133.5" customHeight="1">
      <c r="A10" s="101"/>
      <c r="B10" s="58" t="s">
        <v>1</v>
      </c>
      <c r="C10" s="49" t="s">
        <v>52</v>
      </c>
      <c r="D10" s="84" t="s">
        <v>92</v>
      </c>
      <c r="E10" s="84" t="s">
        <v>91</v>
      </c>
      <c r="F10" s="84" t="s">
        <v>89</v>
      </c>
      <c r="G10" s="49" t="s">
        <v>28</v>
      </c>
      <c r="H10" s="79"/>
      <c r="I10" s="79"/>
      <c r="J10" s="79"/>
      <c r="K10" s="79"/>
      <c r="L10" s="79"/>
      <c r="M10" s="79"/>
    </row>
    <row r="11" spans="1:13" ht="18" customHeight="1">
      <c r="A11" s="3">
        <v>1</v>
      </c>
      <c r="B11" s="3">
        <v>2</v>
      </c>
      <c r="C11" s="62">
        <v>3</v>
      </c>
      <c r="D11" s="49">
        <v>4</v>
      </c>
      <c r="E11" s="49">
        <v>5</v>
      </c>
      <c r="F11" s="49">
        <v>6</v>
      </c>
      <c r="G11" s="62">
        <v>7</v>
      </c>
      <c r="H11" s="81"/>
      <c r="I11" s="79"/>
      <c r="J11" s="79"/>
      <c r="K11" s="79"/>
      <c r="L11" s="79"/>
      <c r="M11" s="81"/>
    </row>
    <row r="12" spans="1:13" ht="59.25" customHeight="1">
      <c r="A12" s="14" t="s">
        <v>86</v>
      </c>
      <c r="B12" s="58" t="s">
        <v>24</v>
      </c>
      <c r="C12" s="5">
        <v>100</v>
      </c>
      <c r="D12" s="1"/>
      <c r="E12" s="1"/>
      <c r="F12" s="9" t="e">
        <f>ROUND(D12/E12*100,1)</f>
        <v>#DIV/0!</v>
      </c>
      <c r="G12" s="10" t="e">
        <f>F12-C12</f>
        <v>#DIV/0!</v>
      </c>
      <c r="H12" s="79"/>
      <c r="I12" s="75"/>
      <c r="J12" s="80"/>
      <c r="K12" s="80"/>
      <c r="L12" s="76"/>
      <c r="M12" s="78"/>
    </row>
    <row r="13" spans="1:13" ht="39" customHeight="1">
      <c r="A13" s="73"/>
      <c r="B13" s="74"/>
      <c r="C13" s="75"/>
      <c r="D13" s="76"/>
      <c r="E13" s="76"/>
      <c r="F13" s="77"/>
      <c r="G13" s="78"/>
      <c r="H13" s="79"/>
      <c r="I13" s="75"/>
      <c r="J13" s="80"/>
      <c r="K13" s="80"/>
      <c r="L13" s="76"/>
      <c r="M13" s="78"/>
    </row>
    <row r="14" spans="1:13" ht="15">
      <c r="A14" s="112" t="s">
        <v>23</v>
      </c>
      <c r="B14" s="112"/>
      <c r="C14" s="112"/>
      <c r="D14" s="112"/>
      <c r="E14" s="112"/>
      <c r="F14" s="112"/>
      <c r="G14" s="112"/>
      <c r="H14" s="83"/>
      <c r="I14" s="83"/>
      <c r="J14" s="83"/>
      <c r="K14" s="83"/>
      <c r="L14" s="83"/>
      <c r="M14" s="83"/>
    </row>
    <row r="15" spans="1:13" ht="41.25" customHeight="1">
      <c r="A15" s="101" t="s">
        <v>18</v>
      </c>
      <c r="B15" s="112" t="s">
        <v>93</v>
      </c>
      <c r="C15" s="112"/>
      <c r="D15" s="112"/>
      <c r="E15" s="112"/>
      <c r="F15" s="112"/>
      <c r="G15" s="112"/>
      <c r="H15" s="128"/>
      <c r="I15" s="128"/>
      <c r="J15" s="128"/>
      <c r="K15" s="128"/>
      <c r="L15" s="128"/>
      <c r="M15" s="128"/>
    </row>
    <row r="16" spans="1:13" ht="153">
      <c r="A16" s="101"/>
      <c r="B16" s="58" t="s">
        <v>1</v>
      </c>
      <c r="C16" s="49" t="s">
        <v>52</v>
      </c>
      <c r="D16" s="84" t="s">
        <v>94</v>
      </c>
      <c r="E16" s="84" t="s">
        <v>95</v>
      </c>
      <c r="F16" s="84" t="s">
        <v>96</v>
      </c>
      <c r="G16" s="49" t="s">
        <v>28</v>
      </c>
      <c r="H16" s="79"/>
      <c r="I16" s="79"/>
      <c r="J16" s="79"/>
      <c r="K16" s="79"/>
      <c r="L16" s="79"/>
      <c r="M16" s="79"/>
    </row>
    <row r="17" spans="1:13" ht="89.25">
      <c r="A17" s="14" t="s">
        <v>87</v>
      </c>
      <c r="B17" s="58" t="s">
        <v>24</v>
      </c>
      <c r="C17" s="5">
        <v>75</v>
      </c>
      <c r="D17" s="1"/>
      <c r="E17" s="1"/>
      <c r="F17" s="9" t="e">
        <f>ROUND(D17/E17*100,1)</f>
        <v>#DIV/0!</v>
      </c>
      <c r="G17" s="10" t="e">
        <f>F17-C17</f>
        <v>#DIV/0!</v>
      </c>
      <c r="H17" s="79"/>
      <c r="I17" s="75"/>
      <c r="J17" s="80"/>
      <c r="K17" s="80"/>
      <c r="L17" s="76"/>
      <c r="M17" s="78"/>
    </row>
    <row r="18" ht="15">
      <c r="A18" s="51"/>
    </row>
    <row r="20" spans="1:13" ht="15">
      <c r="A20" s="112" t="s">
        <v>23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28.5" customHeight="1">
      <c r="A21" s="101" t="s">
        <v>18</v>
      </c>
      <c r="B21" s="112" t="s">
        <v>97</v>
      </c>
      <c r="C21" s="112"/>
      <c r="D21" s="112"/>
      <c r="E21" s="112"/>
      <c r="F21" s="112"/>
      <c r="G21" s="112"/>
      <c r="H21" s="103" t="s">
        <v>90</v>
      </c>
      <c r="I21" s="103"/>
      <c r="J21" s="103"/>
      <c r="K21" s="103"/>
      <c r="L21" s="103"/>
      <c r="M21" s="103"/>
    </row>
    <row r="22" spans="1:13" ht="165.75">
      <c r="A22" s="101"/>
      <c r="B22" s="58" t="s">
        <v>1</v>
      </c>
      <c r="C22" s="49" t="s">
        <v>52</v>
      </c>
      <c r="D22" s="63" t="s">
        <v>33</v>
      </c>
      <c r="E22" s="63" t="s">
        <v>32</v>
      </c>
      <c r="F22" s="63" t="s">
        <v>98</v>
      </c>
      <c r="G22" s="49" t="s">
        <v>28</v>
      </c>
      <c r="H22" s="49" t="s">
        <v>1</v>
      </c>
      <c r="I22" s="49" t="s">
        <v>52</v>
      </c>
      <c r="J22" s="49" t="s">
        <v>34</v>
      </c>
      <c r="K22" s="63" t="s">
        <v>100</v>
      </c>
      <c r="L22" s="63" t="s">
        <v>99</v>
      </c>
      <c r="M22" s="49" t="s">
        <v>27</v>
      </c>
    </row>
    <row r="23" spans="1:13" ht="15">
      <c r="A23" s="6">
        <v>1</v>
      </c>
      <c r="B23" s="6">
        <v>2</v>
      </c>
      <c r="C23" s="62">
        <v>3</v>
      </c>
      <c r="D23" s="49">
        <v>4</v>
      </c>
      <c r="E23" s="49">
        <v>5</v>
      </c>
      <c r="F23" s="49">
        <v>6</v>
      </c>
      <c r="G23" s="62">
        <v>7</v>
      </c>
      <c r="H23" s="62">
        <v>8</v>
      </c>
      <c r="I23" s="49">
        <v>9</v>
      </c>
      <c r="J23" s="49">
        <v>10</v>
      </c>
      <c r="K23" s="49">
        <v>11</v>
      </c>
      <c r="L23" s="49">
        <v>11</v>
      </c>
      <c r="M23" s="62">
        <v>7</v>
      </c>
    </row>
    <row r="24" spans="1:13" ht="63.75">
      <c r="A24" s="14" t="s">
        <v>88</v>
      </c>
      <c r="B24" s="58" t="s">
        <v>24</v>
      </c>
      <c r="C24" s="5">
        <v>100</v>
      </c>
      <c r="D24" s="1"/>
      <c r="E24" s="1"/>
      <c r="F24" s="9" t="e">
        <f>ROUND(E24/D24*100,1)</f>
        <v>#DIV/0!</v>
      </c>
      <c r="G24" s="10" t="e">
        <f>F24-C24</f>
        <v>#DIV/0!</v>
      </c>
      <c r="H24" s="49" t="s">
        <v>24</v>
      </c>
      <c r="I24" s="5">
        <v>100</v>
      </c>
      <c r="J24" s="12"/>
      <c r="K24" s="12"/>
      <c r="L24" s="1" t="e">
        <f>ROUND(K24/J24*100,1)</f>
        <v>#DIV/0!</v>
      </c>
      <c r="M24" s="10" t="e">
        <f>L24-I24</f>
        <v>#DIV/0!</v>
      </c>
    </row>
    <row r="27" ht="15">
      <c r="A27" t="s">
        <v>19</v>
      </c>
    </row>
    <row r="29" ht="15">
      <c r="A29" t="s">
        <v>83</v>
      </c>
    </row>
  </sheetData>
  <sheetProtection/>
  <mergeCells count="21">
    <mergeCell ref="A15:A16"/>
    <mergeCell ref="B15:G15"/>
    <mergeCell ref="H15:M15"/>
    <mergeCell ref="A20:M20"/>
    <mergeCell ref="A21:A22"/>
    <mergeCell ref="B21:G21"/>
    <mergeCell ref="H21:M21"/>
    <mergeCell ref="A14:G14"/>
    <mergeCell ref="A6:L6"/>
    <mergeCell ref="A7:D7"/>
    <mergeCell ref="L7:M7"/>
    <mergeCell ref="A9:A10"/>
    <mergeCell ref="B9:G9"/>
    <mergeCell ref="H9:M9"/>
    <mergeCell ref="A8:G8"/>
    <mergeCell ref="A5:L5"/>
    <mergeCell ref="H1:I1"/>
    <mergeCell ref="L1:M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2019-01-22T09:29:32Z</dcterms:modified>
  <cp:category/>
  <cp:version/>
  <cp:contentType/>
  <cp:contentStatus/>
</cp:coreProperties>
</file>